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Отдел государственных закупок\3. ЕД,ПОСТАВЩИК НОВЬЕЕЕЕЕ\5. 2024\1. СМР\Заверш СМР ст-во водовода Петровские высоты\"/>
    </mc:Choice>
  </mc:AlternateContent>
  <xr:revisionPtr revIDLastSave="0" documentId="13_ncr:1_{6A38FED3-0DA1-45DF-9499-D42FA4534578}" xr6:coauthVersionLast="37" xr6:coauthVersionMax="37" xr10:uidLastSave="{00000000-0000-0000-0000-000000000000}"/>
  <bookViews>
    <workbookView xWindow="0" yWindow="0" windowWidth="28800" windowHeight="11325" xr2:uid="{00000000-000D-0000-FFFF-FFFF00000000}"/>
  </bookViews>
  <sheets>
    <sheet name="Смета контракта - Расчет цены к" sheetId="1" r:id="rId1"/>
  </sheets>
  <definedNames>
    <definedName name="_xlnm._FilterDatabase" localSheetId="0" hidden="1">'Смета контракта - Расчет цены к'!$A$10:$N$1721</definedName>
    <definedName name="_xlnm.Print_Titles" localSheetId="0">'Смета контракта - Расчет цены к'!$10:$10</definedName>
    <definedName name="_xlnm.Print_Area" localSheetId="0">'Смета контракта - Расчет цены к'!$A$1:$I$1721</definedName>
  </definedNames>
  <calcPr calcId="179021" fullPrecision="0"/>
</workbook>
</file>

<file path=xl/calcChain.xml><?xml version="1.0" encoding="utf-8"?>
<calcChain xmlns="http://schemas.openxmlformats.org/spreadsheetml/2006/main">
  <c r="N1713" i="1" l="1"/>
  <c r="M1307" i="1"/>
  <c r="M1308" i="1"/>
  <c r="N1714" i="1"/>
  <c r="N1715" i="1"/>
  <c r="N1716" i="1" l="1"/>
  <c r="N1717" i="1"/>
  <c r="I613" i="1"/>
  <c r="I232" i="1"/>
  <c r="M13" i="1"/>
  <c r="N13" i="1" s="1"/>
  <c r="M14" i="1"/>
  <c r="N14" i="1" s="1"/>
  <c r="M12" i="1"/>
  <c r="N12" i="1" s="1"/>
  <c r="H18" i="1"/>
  <c r="M18" i="1" s="1"/>
  <c r="N18" i="1" s="1"/>
  <c r="H19" i="1"/>
  <c r="M19" i="1" s="1"/>
  <c r="N19" i="1" s="1"/>
  <c r="H20" i="1"/>
  <c r="M20" i="1" s="1"/>
  <c r="N20" i="1" s="1"/>
  <c r="H21" i="1"/>
  <c r="M21" i="1" s="1"/>
  <c r="N21" i="1" s="1"/>
  <c r="H22" i="1"/>
  <c r="M22" i="1" s="1"/>
  <c r="N22" i="1" s="1"/>
  <c r="H23" i="1"/>
  <c r="M23" i="1" s="1"/>
  <c r="N23" i="1" s="1"/>
  <c r="H24" i="1"/>
  <c r="M24" i="1" s="1"/>
  <c r="N24" i="1" s="1"/>
  <c r="H25" i="1"/>
  <c r="M25" i="1" s="1"/>
  <c r="N25" i="1" s="1"/>
  <c r="H26" i="1"/>
  <c r="M26" i="1" s="1"/>
  <c r="N26" i="1" s="1"/>
  <c r="H27" i="1"/>
  <c r="M27" i="1" s="1"/>
  <c r="N27" i="1" s="1"/>
  <c r="H28" i="1"/>
  <c r="M28" i="1" s="1"/>
  <c r="N28" i="1" s="1"/>
  <c r="H29" i="1"/>
  <c r="M29" i="1" s="1"/>
  <c r="N29" i="1" s="1"/>
  <c r="H30" i="1"/>
  <c r="M30" i="1" s="1"/>
  <c r="N30" i="1" s="1"/>
  <c r="H31" i="1"/>
  <c r="M31" i="1" s="1"/>
  <c r="N31" i="1" s="1"/>
  <c r="H32" i="1"/>
  <c r="M32" i="1" s="1"/>
  <c r="N32" i="1" s="1"/>
  <c r="H33" i="1"/>
  <c r="M33" i="1" s="1"/>
  <c r="N33" i="1" s="1"/>
  <c r="H36" i="1"/>
  <c r="M36" i="1" s="1"/>
  <c r="N36" i="1" s="1"/>
  <c r="H37" i="1"/>
  <c r="M37" i="1" s="1"/>
  <c r="N37" i="1" s="1"/>
  <c r="H38" i="1"/>
  <c r="M38" i="1" s="1"/>
  <c r="N38" i="1" s="1"/>
  <c r="H39" i="1"/>
  <c r="M39" i="1" s="1"/>
  <c r="N39" i="1" s="1"/>
  <c r="H40" i="1"/>
  <c r="M40" i="1" s="1"/>
  <c r="N40" i="1" s="1"/>
  <c r="H41" i="1"/>
  <c r="M41" i="1" s="1"/>
  <c r="N41" i="1" s="1"/>
  <c r="H42" i="1"/>
  <c r="M42" i="1" s="1"/>
  <c r="N42" i="1" s="1"/>
  <c r="H43" i="1"/>
  <c r="M43" i="1" s="1"/>
  <c r="N43" i="1" s="1"/>
  <c r="H44" i="1"/>
  <c r="M44" i="1" s="1"/>
  <c r="N44" i="1" s="1"/>
  <c r="H45" i="1"/>
  <c r="M45" i="1" s="1"/>
  <c r="N45" i="1" s="1"/>
  <c r="H46" i="1"/>
  <c r="M46" i="1" s="1"/>
  <c r="N46" i="1" s="1"/>
  <c r="H47" i="1"/>
  <c r="M47" i="1" s="1"/>
  <c r="N47" i="1" s="1"/>
  <c r="H48" i="1"/>
  <c r="M48" i="1" s="1"/>
  <c r="N48" i="1" s="1"/>
  <c r="H49" i="1"/>
  <c r="M49" i="1" s="1"/>
  <c r="N49" i="1" s="1"/>
  <c r="H50" i="1"/>
  <c r="M50" i="1" s="1"/>
  <c r="N50" i="1" s="1"/>
  <c r="H51" i="1"/>
  <c r="M51" i="1" s="1"/>
  <c r="N51" i="1" s="1"/>
  <c r="H52" i="1"/>
  <c r="M52" i="1" s="1"/>
  <c r="N52" i="1" s="1"/>
  <c r="H53" i="1"/>
  <c r="M53" i="1" s="1"/>
  <c r="N53" i="1" s="1"/>
  <c r="H54" i="1"/>
  <c r="M54" i="1" s="1"/>
  <c r="N54" i="1" s="1"/>
  <c r="H55" i="1"/>
  <c r="M55" i="1" s="1"/>
  <c r="N55" i="1" s="1"/>
  <c r="H56" i="1"/>
  <c r="M56" i="1" s="1"/>
  <c r="N56" i="1" s="1"/>
  <c r="H57" i="1"/>
  <c r="M57" i="1" s="1"/>
  <c r="N57" i="1" s="1"/>
  <c r="H58" i="1"/>
  <c r="M58" i="1" s="1"/>
  <c r="N58" i="1" s="1"/>
  <c r="H59" i="1"/>
  <c r="M59" i="1" s="1"/>
  <c r="N59" i="1" s="1"/>
  <c r="H60" i="1"/>
  <c r="M60" i="1" s="1"/>
  <c r="N60" i="1" s="1"/>
  <c r="H61" i="1"/>
  <c r="M61" i="1" s="1"/>
  <c r="N61" i="1" s="1"/>
  <c r="H62" i="1"/>
  <c r="M62" i="1" s="1"/>
  <c r="N62" i="1" s="1"/>
  <c r="H63" i="1"/>
  <c r="M63" i="1" s="1"/>
  <c r="N63" i="1" s="1"/>
  <c r="H64" i="1"/>
  <c r="M64" i="1" s="1"/>
  <c r="N64" i="1" s="1"/>
  <c r="H65" i="1"/>
  <c r="M65" i="1" s="1"/>
  <c r="N65" i="1" s="1"/>
  <c r="H66" i="1"/>
  <c r="M66" i="1" s="1"/>
  <c r="N66" i="1" s="1"/>
  <c r="H67" i="1"/>
  <c r="M67" i="1" s="1"/>
  <c r="N67" i="1" s="1"/>
  <c r="H68" i="1"/>
  <c r="M68" i="1" s="1"/>
  <c r="N68" i="1" s="1"/>
  <c r="H69" i="1"/>
  <c r="M69" i="1" s="1"/>
  <c r="N69" i="1" s="1"/>
  <c r="H70" i="1"/>
  <c r="M70" i="1" s="1"/>
  <c r="N70" i="1" s="1"/>
  <c r="H71" i="1"/>
  <c r="M71" i="1" s="1"/>
  <c r="N71" i="1" s="1"/>
  <c r="H72" i="1"/>
  <c r="M72" i="1" s="1"/>
  <c r="N72" i="1" s="1"/>
  <c r="H73" i="1"/>
  <c r="M73" i="1" s="1"/>
  <c r="N73" i="1" s="1"/>
  <c r="H74" i="1"/>
  <c r="M74" i="1" s="1"/>
  <c r="N74" i="1" s="1"/>
  <c r="H75" i="1"/>
  <c r="M75" i="1" s="1"/>
  <c r="N75" i="1" s="1"/>
  <c r="H76" i="1"/>
  <c r="M76" i="1" s="1"/>
  <c r="N76" i="1" s="1"/>
  <c r="H77" i="1"/>
  <c r="M77" i="1" s="1"/>
  <c r="N77" i="1" s="1"/>
  <c r="H78" i="1"/>
  <c r="M78" i="1" s="1"/>
  <c r="N78" i="1" s="1"/>
  <c r="H81" i="1"/>
  <c r="M81" i="1" s="1"/>
  <c r="N81" i="1" s="1"/>
  <c r="H82" i="1"/>
  <c r="M82" i="1" s="1"/>
  <c r="N82" i="1" s="1"/>
  <c r="H83" i="1"/>
  <c r="M83" i="1" s="1"/>
  <c r="N83" i="1" s="1"/>
  <c r="H84" i="1"/>
  <c r="M84" i="1" s="1"/>
  <c r="N84" i="1" s="1"/>
  <c r="H85" i="1"/>
  <c r="M85" i="1" s="1"/>
  <c r="N85" i="1" s="1"/>
  <c r="H86" i="1"/>
  <c r="M86" i="1" s="1"/>
  <c r="N86" i="1" s="1"/>
  <c r="H87" i="1"/>
  <c r="M87" i="1" s="1"/>
  <c r="N87" i="1" s="1"/>
  <c r="H88" i="1"/>
  <c r="M88" i="1" s="1"/>
  <c r="N88" i="1" s="1"/>
  <c r="H89" i="1"/>
  <c r="M89" i="1" s="1"/>
  <c r="N89" i="1" s="1"/>
  <c r="H90" i="1"/>
  <c r="M90" i="1" s="1"/>
  <c r="N90" i="1" s="1"/>
  <c r="H91" i="1"/>
  <c r="M91" i="1" s="1"/>
  <c r="N91" i="1" s="1"/>
  <c r="H92" i="1"/>
  <c r="M92" i="1" s="1"/>
  <c r="N92" i="1" s="1"/>
  <c r="H93" i="1"/>
  <c r="M93" i="1" s="1"/>
  <c r="N93" i="1" s="1"/>
  <c r="H94" i="1"/>
  <c r="M94" i="1" s="1"/>
  <c r="N94" i="1" s="1"/>
  <c r="H95" i="1"/>
  <c r="M95" i="1" s="1"/>
  <c r="N95" i="1" s="1"/>
  <c r="H96" i="1"/>
  <c r="M96" i="1" s="1"/>
  <c r="N96" i="1" s="1"/>
  <c r="H97" i="1"/>
  <c r="M97" i="1" s="1"/>
  <c r="N97" i="1" s="1"/>
  <c r="H98" i="1"/>
  <c r="M98" i="1" s="1"/>
  <c r="N98" i="1" s="1"/>
  <c r="H99" i="1"/>
  <c r="M99" i="1" s="1"/>
  <c r="N99" i="1" s="1"/>
  <c r="H100" i="1"/>
  <c r="M100" i="1" s="1"/>
  <c r="N100" i="1" s="1"/>
  <c r="H103" i="1"/>
  <c r="M103" i="1" s="1"/>
  <c r="N103" i="1" s="1"/>
  <c r="H104" i="1"/>
  <c r="M104" i="1" s="1"/>
  <c r="N104" i="1" s="1"/>
  <c r="H105" i="1"/>
  <c r="M105" i="1" s="1"/>
  <c r="N105" i="1" s="1"/>
  <c r="H106" i="1"/>
  <c r="M106" i="1" s="1"/>
  <c r="N106" i="1" s="1"/>
  <c r="H107" i="1"/>
  <c r="M107" i="1" s="1"/>
  <c r="N107" i="1" s="1"/>
  <c r="H108" i="1"/>
  <c r="M108" i="1" s="1"/>
  <c r="N108" i="1" s="1"/>
  <c r="H109" i="1"/>
  <c r="M109" i="1" s="1"/>
  <c r="N109" i="1" s="1"/>
  <c r="H110" i="1"/>
  <c r="M110" i="1" s="1"/>
  <c r="N110" i="1" s="1"/>
  <c r="H111" i="1"/>
  <c r="M111" i="1" s="1"/>
  <c r="N111" i="1" s="1"/>
  <c r="H112" i="1"/>
  <c r="M112" i="1" s="1"/>
  <c r="N112" i="1" s="1"/>
  <c r="H113" i="1"/>
  <c r="M113" i="1" s="1"/>
  <c r="N113" i="1" s="1"/>
  <c r="H114" i="1"/>
  <c r="M114" i="1" s="1"/>
  <c r="N114" i="1" s="1"/>
  <c r="H115" i="1"/>
  <c r="M115" i="1" s="1"/>
  <c r="N115" i="1" s="1"/>
  <c r="H116" i="1"/>
  <c r="M116" i="1" s="1"/>
  <c r="N116" i="1" s="1"/>
  <c r="H119" i="1"/>
  <c r="M119" i="1" s="1"/>
  <c r="N119" i="1" s="1"/>
  <c r="H120" i="1"/>
  <c r="M120" i="1" s="1"/>
  <c r="N120" i="1" s="1"/>
  <c r="H121" i="1"/>
  <c r="M121" i="1" s="1"/>
  <c r="N121" i="1" s="1"/>
  <c r="H122" i="1"/>
  <c r="M122" i="1" s="1"/>
  <c r="N122" i="1" s="1"/>
  <c r="H123" i="1"/>
  <c r="M123" i="1" s="1"/>
  <c r="N123" i="1" s="1"/>
  <c r="H124" i="1"/>
  <c r="M124" i="1" s="1"/>
  <c r="N124" i="1" s="1"/>
  <c r="H125" i="1"/>
  <c r="M125" i="1" s="1"/>
  <c r="N125" i="1" s="1"/>
  <c r="H126" i="1"/>
  <c r="M126" i="1" s="1"/>
  <c r="N126" i="1" s="1"/>
  <c r="H127" i="1"/>
  <c r="M127" i="1" s="1"/>
  <c r="N127" i="1" s="1"/>
  <c r="H128" i="1"/>
  <c r="M128" i="1" s="1"/>
  <c r="N128" i="1" s="1"/>
  <c r="H129" i="1"/>
  <c r="M129" i="1" s="1"/>
  <c r="N129" i="1" s="1"/>
  <c r="H130" i="1"/>
  <c r="M130" i="1" s="1"/>
  <c r="N130" i="1" s="1"/>
  <c r="H131" i="1"/>
  <c r="M131" i="1" s="1"/>
  <c r="N131" i="1" s="1"/>
  <c r="H132" i="1"/>
  <c r="M132" i="1" s="1"/>
  <c r="N132" i="1" s="1"/>
  <c r="H133" i="1"/>
  <c r="M133" i="1" s="1"/>
  <c r="N133" i="1" s="1"/>
  <c r="H134" i="1"/>
  <c r="M134" i="1" s="1"/>
  <c r="N134" i="1" s="1"/>
  <c r="H135" i="1"/>
  <c r="M135" i="1" s="1"/>
  <c r="N135" i="1" s="1"/>
  <c r="H136" i="1"/>
  <c r="M136" i="1" s="1"/>
  <c r="N136" i="1" s="1"/>
  <c r="H137" i="1"/>
  <c r="M137" i="1" s="1"/>
  <c r="N137" i="1" s="1"/>
  <c r="H138" i="1"/>
  <c r="M138" i="1" s="1"/>
  <c r="N138" i="1" s="1"/>
  <c r="H139" i="1"/>
  <c r="M139" i="1" s="1"/>
  <c r="N139" i="1" s="1"/>
  <c r="H140" i="1"/>
  <c r="M140" i="1" s="1"/>
  <c r="N140" i="1" s="1"/>
  <c r="H141" i="1"/>
  <c r="M141" i="1" s="1"/>
  <c r="N141" i="1" s="1"/>
  <c r="H142" i="1"/>
  <c r="M142" i="1" s="1"/>
  <c r="N142" i="1" s="1"/>
  <c r="H143" i="1"/>
  <c r="M143" i="1" s="1"/>
  <c r="N143" i="1" s="1"/>
  <c r="H144" i="1"/>
  <c r="M144" i="1" s="1"/>
  <c r="N144" i="1" s="1"/>
  <c r="H145" i="1"/>
  <c r="M145" i="1" s="1"/>
  <c r="N145" i="1" s="1"/>
  <c r="H146" i="1"/>
  <c r="M146" i="1" s="1"/>
  <c r="N146" i="1" s="1"/>
  <c r="H147" i="1"/>
  <c r="M147" i="1" s="1"/>
  <c r="N147" i="1" s="1"/>
  <c r="H148" i="1"/>
  <c r="M148" i="1" s="1"/>
  <c r="N148" i="1" s="1"/>
  <c r="H149" i="1"/>
  <c r="M149" i="1" s="1"/>
  <c r="N149" i="1" s="1"/>
  <c r="H150" i="1"/>
  <c r="M150" i="1" s="1"/>
  <c r="N150" i="1" s="1"/>
  <c r="H151" i="1"/>
  <c r="M151" i="1" s="1"/>
  <c r="N151" i="1" s="1"/>
  <c r="H152" i="1"/>
  <c r="M152" i="1" s="1"/>
  <c r="N152" i="1" s="1"/>
  <c r="H153" i="1"/>
  <c r="M153" i="1" s="1"/>
  <c r="N153" i="1" s="1"/>
  <c r="H154" i="1"/>
  <c r="M154" i="1" s="1"/>
  <c r="N154" i="1" s="1"/>
  <c r="H155" i="1"/>
  <c r="M155" i="1" s="1"/>
  <c r="N155" i="1" s="1"/>
  <c r="H156" i="1"/>
  <c r="M156" i="1" s="1"/>
  <c r="N156" i="1" s="1"/>
  <c r="H157" i="1"/>
  <c r="M157" i="1" s="1"/>
  <c r="N157" i="1" s="1"/>
  <c r="H158" i="1"/>
  <c r="M158" i="1" s="1"/>
  <c r="N158" i="1" s="1"/>
  <c r="H159" i="1"/>
  <c r="M159" i="1" s="1"/>
  <c r="N159" i="1" s="1"/>
  <c r="H160" i="1"/>
  <c r="M160" i="1" s="1"/>
  <c r="N160" i="1" s="1"/>
  <c r="H161" i="1"/>
  <c r="M161" i="1" s="1"/>
  <c r="N161" i="1" s="1"/>
  <c r="H162" i="1"/>
  <c r="M162" i="1" s="1"/>
  <c r="N162" i="1" s="1"/>
  <c r="H163" i="1"/>
  <c r="M163" i="1" s="1"/>
  <c r="N163" i="1" s="1"/>
  <c r="H164" i="1"/>
  <c r="M164" i="1" s="1"/>
  <c r="N164" i="1" s="1"/>
  <c r="H165" i="1"/>
  <c r="M165" i="1" s="1"/>
  <c r="N165" i="1" s="1"/>
  <c r="H166" i="1"/>
  <c r="M166" i="1" s="1"/>
  <c r="N166" i="1" s="1"/>
  <c r="H167" i="1"/>
  <c r="M167" i="1" s="1"/>
  <c r="N167" i="1" s="1"/>
  <c r="H168" i="1"/>
  <c r="M168" i="1" s="1"/>
  <c r="N168" i="1" s="1"/>
  <c r="H169" i="1"/>
  <c r="M169" i="1" s="1"/>
  <c r="N169" i="1" s="1"/>
  <c r="H170" i="1"/>
  <c r="M170" i="1" s="1"/>
  <c r="N170" i="1" s="1"/>
  <c r="H171" i="1"/>
  <c r="M171" i="1" s="1"/>
  <c r="N171" i="1" s="1"/>
  <c r="H172" i="1"/>
  <c r="M172" i="1" s="1"/>
  <c r="N172" i="1" s="1"/>
  <c r="H173" i="1"/>
  <c r="M173" i="1" s="1"/>
  <c r="N173" i="1" s="1"/>
  <c r="H174" i="1"/>
  <c r="M174" i="1" s="1"/>
  <c r="N174" i="1" s="1"/>
  <c r="H175" i="1"/>
  <c r="M175" i="1" s="1"/>
  <c r="N175" i="1" s="1"/>
  <c r="H176" i="1"/>
  <c r="M176" i="1" s="1"/>
  <c r="N176" i="1" s="1"/>
  <c r="H177" i="1"/>
  <c r="M177" i="1" s="1"/>
  <c r="N177" i="1" s="1"/>
  <c r="H178" i="1"/>
  <c r="M178" i="1" s="1"/>
  <c r="N178" i="1" s="1"/>
  <c r="H179" i="1"/>
  <c r="M179" i="1" s="1"/>
  <c r="N179" i="1" s="1"/>
  <c r="H180" i="1"/>
  <c r="M180" i="1" s="1"/>
  <c r="N180" i="1" s="1"/>
  <c r="H181" i="1"/>
  <c r="M181" i="1" s="1"/>
  <c r="N181" i="1" s="1"/>
  <c r="H182" i="1"/>
  <c r="M182" i="1" s="1"/>
  <c r="N182" i="1" s="1"/>
  <c r="H183" i="1"/>
  <c r="M183" i="1" s="1"/>
  <c r="N183" i="1" s="1"/>
  <c r="H184" i="1"/>
  <c r="M184" i="1" s="1"/>
  <c r="N184" i="1" s="1"/>
  <c r="H185" i="1"/>
  <c r="M185" i="1" s="1"/>
  <c r="N185" i="1" s="1"/>
  <c r="H186" i="1"/>
  <c r="M186" i="1" s="1"/>
  <c r="N186" i="1" s="1"/>
  <c r="H187" i="1"/>
  <c r="M187" i="1" s="1"/>
  <c r="N187" i="1" s="1"/>
  <c r="H188" i="1"/>
  <c r="M188" i="1" s="1"/>
  <c r="N188" i="1" s="1"/>
  <c r="H189" i="1"/>
  <c r="M189" i="1" s="1"/>
  <c r="N189" i="1" s="1"/>
  <c r="H190" i="1"/>
  <c r="M190" i="1" s="1"/>
  <c r="N190" i="1" s="1"/>
  <c r="H191" i="1"/>
  <c r="M191" i="1" s="1"/>
  <c r="N191" i="1" s="1"/>
  <c r="H192" i="1"/>
  <c r="M192" i="1" s="1"/>
  <c r="N192" i="1" s="1"/>
  <c r="H193" i="1"/>
  <c r="M193" i="1" s="1"/>
  <c r="N193" i="1" s="1"/>
  <c r="H194" i="1"/>
  <c r="M194" i="1" s="1"/>
  <c r="N194" i="1" s="1"/>
  <c r="H195" i="1"/>
  <c r="M195" i="1" s="1"/>
  <c r="N195" i="1" s="1"/>
  <c r="H198" i="1"/>
  <c r="M198" i="1" s="1"/>
  <c r="N198" i="1" s="1"/>
  <c r="H199" i="1"/>
  <c r="M199" i="1" s="1"/>
  <c r="N199" i="1" s="1"/>
  <c r="H200" i="1"/>
  <c r="M200" i="1" s="1"/>
  <c r="N200" i="1" s="1"/>
  <c r="H201" i="1"/>
  <c r="M201" i="1" s="1"/>
  <c r="N201" i="1" s="1"/>
  <c r="H202" i="1"/>
  <c r="M202" i="1" s="1"/>
  <c r="N202" i="1" s="1"/>
  <c r="H203" i="1"/>
  <c r="M203" i="1" s="1"/>
  <c r="N203" i="1" s="1"/>
  <c r="H204" i="1"/>
  <c r="M204" i="1" s="1"/>
  <c r="N204" i="1" s="1"/>
  <c r="H205" i="1"/>
  <c r="M205" i="1" s="1"/>
  <c r="N205" i="1" s="1"/>
  <c r="H206" i="1"/>
  <c r="M206" i="1" s="1"/>
  <c r="N206" i="1" s="1"/>
  <c r="H207" i="1"/>
  <c r="M207" i="1" s="1"/>
  <c r="N207" i="1" s="1"/>
  <c r="H208" i="1"/>
  <c r="M208" i="1" s="1"/>
  <c r="N208" i="1" s="1"/>
  <c r="H209" i="1"/>
  <c r="M209" i="1" s="1"/>
  <c r="N209" i="1" s="1"/>
  <c r="H210" i="1"/>
  <c r="M210" i="1" s="1"/>
  <c r="N210" i="1" s="1"/>
  <c r="H211" i="1"/>
  <c r="M211" i="1" s="1"/>
  <c r="N211" i="1" s="1"/>
  <c r="H212" i="1"/>
  <c r="M212" i="1" s="1"/>
  <c r="N212" i="1" s="1"/>
  <c r="H213" i="1"/>
  <c r="M213" i="1" s="1"/>
  <c r="N213" i="1" s="1"/>
  <c r="H214" i="1"/>
  <c r="M214" i="1" s="1"/>
  <c r="N214" i="1" s="1"/>
  <c r="H215" i="1"/>
  <c r="M215" i="1" s="1"/>
  <c r="N215" i="1" s="1"/>
  <c r="H216" i="1"/>
  <c r="M216" i="1" s="1"/>
  <c r="N216" i="1" s="1"/>
  <c r="H217" i="1"/>
  <c r="M217" i="1" s="1"/>
  <c r="N217" i="1" s="1"/>
  <c r="H218" i="1"/>
  <c r="M218" i="1" s="1"/>
  <c r="N218" i="1" s="1"/>
  <c r="H219" i="1"/>
  <c r="M219" i="1" s="1"/>
  <c r="N219" i="1" s="1"/>
  <c r="H220" i="1"/>
  <c r="M220" i="1" s="1"/>
  <c r="N220" i="1" s="1"/>
  <c r="H221" i="1"/>
  <c r="M221" i="1" s="1"/>
  <c r="N221" i="1" s="1"/>
  <c r="H222" i="1"/>
  <c r="M222" i="1" s="1"/>
  <c r="N222" i="1" s="1"/>
  <c r="H223" i="1"/>
  <c r="M223" i="1" s="1"/>
  <c r="N223" i="1" s="1"/>
  <c r="H224" i="1"/>
  <c r="M224" i="1" s="1"/>
  <c r="N224" i="1" s="1"/>
  <c r="H225" i="1"/>
  <c r="M225" i="1" s="1"/>
  <c r="N225" i="1" s="1"/>
  <c r="H226" i="1"/>
  <c r="M226" i="1" s="1"/>
  <c r="N226" i="1" s="1"/>
  <c r="H227" i="1"/>
  <c r="M227" i="1" s="1"/>
  <c r="N227" i="1" s="1"/>
  <c r="H228" i="1"/>
  <c r="M228" i="1" s="1"/>
  <c r="N228" i="1" s="1"/>
  <c r="H229" i="1"/>
  <c r="M229" i="1" s="1"/>
  <c r="N229" i="1" s="1"/>
  <c r="H230" i="1"/>
  <c r="M230" i="1" s="1"/>
  <c r="N230" i="1" s="1"/>
  <c r="H231" i="1"/>
  <c r="M231" i="1" s="1"/>
  <c r="N231" i="1" s="1"/>
  <c r="H234" i="1"/>
  <c r="M234" i="1" s="1"/>
  <c r="N234" i="1" s="1"/>
  <c r="H235" i="1"/>
  <c r="M235" i="1" s="1"/>
  <c r="N235" i="1" s="1"/>
  <c r="H236" i="1"/>
  <c r="M236" i="1" s="1"/>
  <c r="N236" i="1" s="1"/>
  <c r="H237" i="1"/>
  <c r="M237" i="1" s="1"/>
  <c r="N237" i="1" s="1"/>
  <c r="H238" i="1"/>
  <c r="M238" i="1" s="1"/>
  <c r="N238" i="1" s="1"/>
  <c r="H239" i="1"/>
  <c r="M239" i="1" s="1"/>
  <c r="N239" i="1" s="1"/>
  <c r="H240" i="1"/>
  <c r="M240" i="1" s="1"/>
  <c r="N240" i="1" s="1"/>
  <c r="H241" i="1"/>
  <c r="M241" i="1" s="1"/>
  <c r="N241" i="1" s="1"/>
  <c r="H242" i="1"/>
  <c r="M242" i="1" s="1"/>
  <c r="N242" i="1" s="1"/>
  <c r="H243" i="1"/>
  <c r="M243" i="1" s="1"/>
  <c r="N243" i="1" s="1"/>
  <c r="H244" i="1"/>
  <c r="M244" i="1" s="1"/>
  <c r="N244" i="1" s="1"/>
  <c r="H245" i="1"/>
  <c r="M245" i="1" s="1"/>
  <c r="N245" i="1" s="1"/>
  <c r="H246" i="1"/>
  <c r="M246" i="1" s="1"/>
  <c r="N246" i="1" s="1"/>
  <c r="H247" i="1"/>
  <c r="M247" i="1" s="1"/>
  <c r="N247" i="1" s="1"/>
  <c r="H248" i="1"/>
  <c r="M248" i="1" s="1"/>
  <c r="N248" i="1" s="1"/>
  <c r="H249" i="1"/>
  <c r="M249" i="1" s="1"/>
  <c r="N249" i="1" s="1"/>
  <c r="H250" i="1"/>
  <c r="M250" i="1" s="1"/>
  <c r="N250" i="1" s="1"/>
  <c r="H251" i="1"/>
  <c r="M251" i="1" s="1"/>
  <c r="N251" i="1" s="1"/>
  <c r="H252" i="1"/>
  <c r="M252" i="1" s="1"/>
  <c r="N252" i="1" s="1"/>
  <c r="H253" i="1"/>
  <c r="M253" i="1" s="1"/>
  <c r="N253" i="1" s="1"/>
  <c r="H254" i="1"/>
  <c r="M254" i="1" s="1"/>
  <c r="N254" i="1" s="1"/>
  <c r="H255" i="1"/>
  <c r="M255" i="1" s="1"/>
  <c r="N255" i="1" s="1"/>
  <c r="H256" i="1"/>
  <c r="M256" i="1" s="1"/>
  <c r="N256" i="1" s="1"/>
  <c r="H257" i="1"/>
  <c r="M257" i="1" s="1"/>
  <c r="N257" i="1" s="1"/>
  <c r="H258" i="1"/>
  <c r="M258" i="1" s="1"/>
  <c r="N258" i="1" s="1"/>
  <c r="H259" i="1"/>
  <c r="M259" i="1" s="1"/>
  <c r="N259" i="1" s="1"/>
  <c r="H260" i="1"/>
  <c r="M260" i="1" s="1"/>
  <c r="N260" i="1" s="1"/>
  <c r="H261" i="1"/>
  <c r="M261" i="1" s="1"/>
  <c r="N261" i="1" s="1"/>
  <c r="H262" i="1"/>
  <c r="M262" i="1" s="1"/>
  <c r="N262" i="1" s="1"/>
  <c r="H263" i="1"/>
  <c r="M263" i="1" s="1"/>
  <c r="N263" i="1" s="1"/>
  <c r="H264" i="1"/>
  <c r="M264" i="1" s="1"/>
  <c r="N264" i="1" s="1"/>
  <c r="H265" i="1"/>
  <c r="M265" i="1" s="1"/>
  <c r="N265" i="1" s="1"/>
  <c r="H266" i="1"/>
  <c r="M266" i="1" s="1"/>
  <c r="N266" i="1" s="1"/>
  <c r="H267" i="1"/>
  <c r="M267" i="1" s="1"/>
  <c r="N267" i="1" s="1"/>
  <c r="H268" i="1"/>
  <c r="M268" i="1" s="1"/>
  <c r="N268" i="1" s="1"/>
  <c r="H269" i="1"/>
  <c r="M269" i="1" s="1"/>
  <c r="N269" i="1" s="1"/>
  <c r="H270" i="1"/>
  <c r="M270" i="1" s="1"/>
  <c r="N270" i="1" s="1"/>
  <c r="H271" i="1"/>
  <c r="M271" i="1" s="1"/>
  <c r="N271" i="1" s="1"/>
  <c r="H272" i="1"/>
  <c r="M272" i="1" s="1"/>
  <c r="N272" i="1" s="1"/>
  <c r="H273" i="1"/>
  <c r="M273" i="1" s="1"/>
  <c r="N273" i="1" s="1"/>
  <c r="H274" i="1"/>
  <c r="M274" i="1" s="1"/>
  <c r="N274" i="1" s="1"/>
  <c r="H275" i="1"/>
  <c r="M275" i="1" s="1"/>
  <c r="N275" i="1" s="1"/>
  <c r="H276" i="1"/>
  <c r="M276" i="1" s="1"/>
  <c r="N276" i="1" s="1"/>
  <c r="H277" i="1"/>
  <c r="M277" i="1" s="1"/>
  <c r="N277" i="1" s="1"/>
  <c r="H278" i="1"/>
  <c r="M278" i="1" s="1"/>
  <c r="N278" i="1" s="1"/>
  <c r="H279" i="1"/>
  <c r="M279" i="1" s="1"/>
  <c r="N279" i="1" s="1"/>
  <c r="H280" i="1"/>
  <c r="M280" i="1" s="1"/>
  <c r="N280" i="1" s="1"/>
  <c r="H281" i="1"/>
  <c r="M281" i="1" s="1"/>
  <c r="N281" i="1" s="1"/>
  <c r="H282" i="1"/>
  <c r="M282" i="1" s="1"/>
  <c r="N282" i="1" s="1"/>
  <c r="H283" i="1"/>
  <c r="M283" i="1" s="1"/>
  <c r="N283" i="1" s="1"/>
  <c r="H284" i="1"/>
  <c r="M284" i="1" s="1"/>
  <c r="N284" i="1" s="1"/>
  <c r="H285" i="1"/>
  <c r="M285" i="1" s="1"/>
  <c r="N285" i="1" s="1"/>
  <c r="H286" i="1"/>
  <c r="M286" i="1" s="1"/>
  <c r="N286" i="1" s="1"/>
  <c r="H287" i="1"/>
  <c r="M287" i="1" s="1"/>
  <c r="N287" i="1" s="1"/>
  <c r="H288" i="1"/>
  <c r="M288" i="1" s="1"/>
  <c r="N288" i="1" s="1"/>
  <c r="H289" i="1"/>
  <c r="M289" i="1" s="1"/>
  <c r="N289" i="1" s="1"/>
  <c r="H290" i="1"/>
  <c r="M290" i="1" s="1"/>
  <c r="N290" i="1" s="1"/>
  <c r="H291" i="1"/>
  <c r="M291" i="1" s="1"/>
  <c r="N291" i="1" s="1"/>
  <c r="H292" i="1"/>
  <c r="M292" i="1" s="1"/>
  <c r="N292" i="1" s="1"/>
  <c r="H293" i="1"/>
  <c r="M293" i="1" s="1"/>
  <c r="N293" i="1" s="1"/>
  <c r="H294" i="1"/>
  <c r="M294" i="1" s="1"/>
  <c r="N294" i="1" s="1"/>
  <c r="H295" i="1"/>
  <c r="M295" i="1" s="1"/>
  <c r="N295" i="1" s="1"/>
  <c r="H296" i="1"/>
  <c r="M296" i="1" s="1"/>
  <c r="N296" i="1" s="1"/>
  <c r="H297" i="1"/>
  <c r="M297" i="1" s="1"/>
  <c r="N297" i="1" s="1"/>
  <c r="H298" i="1"/>
  <c r="M298" i="1" s="1"/>
  <c r="N298" i="1" s="1"/>
  <c r="H299" i="1"/>
  <c r="M299" i="1" s="1"/>
  <c r="N299" i="1" s="1"/>
  <c r="H300" i="1"/>
  <c r="M300" i="1" s="1"/>
  <c r="N300" i="1" s="1"/>
  <c r="H301" i="1"/>
  <c r="M301" i="1" s="1"/>
  <c r="N301" i="1" s="1"/>
  <c r="H304" i="1"/>
  <c r="M304" i="1" s="1"/>
  <c r="N304" i="1" s="1"/>
  <c r="H305" i="1"/>
  <c r="M305" i="1" s="1"/>
  <c r="N305" i="1" s="1"/>
  <c r="H306" i="1"/>
  <c r="M306" i="1" s="1"/>
  <c r="N306" i="1" s="1"/>
  <c r="H307" i="1"/>
  <c r="M307" i="1" s="1"/>
  <c r="N307" i="1" s="1"/>
  <c r="H308" i="1"/>
  <c r="M308" i="1" s="1"/>
  <c r="N308" i="1" s="1"/>
  <c r="H309" i="1"/>
  <c r="M309" i="1" s="1"/>
  <c r="N309" i="1" s="1"/>
  <c r="H310" i="1"/>
  <c r="M310" i="1" s="1"/>
  <c r="N310" i="1" s="1"/>
  <c r="H311" i="1"/>
  <c r="M311" i="1" s="1"/>
  <c r="N311" i="1" s="1"/>
  <c r="H312" i="1"/>
  <c r="M312" i="1" s="1"/>
  <c r="N312" i="1" s="1"/>
  <c r="H313" i="1"/>
  <c r="M313" i="1" s="1"/>
  <c r="N313" i="1" s="1"/>
  <c r="H314" i="1"/>
  <c r="M314" i="1" s="1"/>
  <c r="N314" i="1" s="1"/>
  <c r="H315" i="1"/>
  <c r="M315" i="1" s="1"/>
  <c r="N315" i="1" s="1"/>
  <c r="H316" i="1"/>
  <c r="M316" i="1" s="1"/>
  <c r="N316" i="1" s="1"/>
  <c r="H317" i="1"/>
  <c r="M317" i="1" s="1"/>
  <c r="N317" i="1" s="1"/>
  <c r="H318" i="1"/>
  <c r="M318" i="1" s="1"/>
  <c r="N318" i="1" s="1"/>
  <c r="H319" i="1"/>
  <c r="M319" i="1" s="1"/>
  <c r="N319" i="1" s="1"/>
  <c r="H320" i="1"/>
  <c r="M320" i="1" s="1"/>
  <c r="N320" i="1" s="1"/>
  <c r="H321" i="1"/>
  <c r="M321" i="1" s="1"/>
  <c r="N321" i="1" s="1"/>
  <c r="H322" i="1"/>
  <c r="M322" i="1" s="1"/>
  <c r="N322" i="1" s="1"/>
  <c r="H323" i="1"/>
  <c r="M323" i="1" s="1"/>
  <c r="N323" i="1" s="1"/>
  <c r="H324" i="1"/>
  <c r="M324" i="1" s="1"/>
  <c r="N324" i="1" s="1"/>
  <c r="H325" i="1"/>
  <c r="M325" i="1" s="1"/>
  <c r="N325" i="1" s="1"/>
  <c r="H326" i="1"/>
  <c r="M326" i="1" s="1"/>
  <c r="N326" i="1" s="1"/>
  <c r="H327" i="1"/>
  <c r="M327" i="1" s="1"/>
  <c r="N327" i="1" s="1"/>
  <c r="H328" i="1"/>
  <c r="M328" i="1" s="1"/>
  <c r="N328" i="1" s="1"/>
  <c r="H329" i="1"/>
  <c r="M329" i="1" s="1"/>
  <c r="N329" i="1" s="1"/>
  <c r="H330" i="1"/>
  <c r="M330" i="1" s="1"/>
  <c r="N330" i="1" s="1"/>
  <c r="H331" i="1"/>
  <c r="M331" i="1" s="1"/>
  <c r="N331" i="1" s="1"/>
  <c r="H332" i="1"/>
  <c r="M332" i="1" s="1"/>
  <c r="N332" i="1" s="1"/>
  <c r="H333" i="1"/>
  <c r="M333" i="1" s="1"/>
  <c r="N333" i="1" s="1"/>
  <c r="H334" i="1"/>
  <c r="M334" i="1" s="1"/>
  <c r="N334" i="1" s="1"/>
  <c r="H335" i="1"/>
  <c r="M335" i="1" s="1"/>
  <c r="N335" i="1" s="1"/>
  <c r="H336" i="1"/>
  <c r="M336" i="1" s="1"/>
  <c r="N336" i="1" s="1"/>
  <c r="H337" i="1"/>
  <c r="M337" i="1" s="1"/>
  <c r="N337" i="1" s="1"/>
  <c r="H338" i="1"/>
  <c r="M338" i="1" s="1"/>
  <c r="N338" i="1" s="1"/>
  <c r="H339" i="1"/>
  <c r="M339" i="1" s="1"/>
  <c r="N339" i="1" s="1"/>
  <c r="H340" i="1"/>
  <c r="M340" i="1" s="1"/>
  <c r="N340" i="1" s="1"/>
  <c r="H341" i="1"/>
  <c r="M341" i="1" s="1"/>
  <c r="N341" i="1" s="1"/>
  <c r="H342" i="1"/>
  <c r="M342" i="1" s="1"/>
  <c r="N342" i="1" s="1"/>
  <c r="H343" i="1"/>
  <c r="M343" i="1" s="1"/>
  <c r="N343" i="1" s="1"/>
  <c r="H344" i="1"/>
  <c r="M344" i="1" s="1"/>
  <c r="N344" i="1" s="1"/>
  <c r="H345" i="1"/>
  <c r="M345" i="1" s="1"/>
  <c r="N345" i="1" s="1"/>
  <c r="H346" i="1"/>
  <c r="M346" i="1" s="1"/>
  <c r="N346" i="1" s="1"/>
  <c r="H347" i="1"/>
  <c r="M347" i="1" s="1"/>
  <c r="N347" i="1" s="1"/>
  <c r="H348" i="1"/>
  <c r="M348" i="1" s="1"/>
  <c r="N348" i="1" s="1"/>
  <c r="H349" i="1"/>
  <c r="M349" i="1" s="1"/>
  <c r="N349" i="1" s="1"/>
  <c r="H350" i="1"/>
  <c r="M350" i="1" s="1"/>
  <c r="N350" i="1" s="1"/>
  <c r="H353" i="1"/>
  <c r="M353" i="1" s="1"/>
  <c r="N353" i="1" s="1"/>
  <c r="H354" i="1"/>
  <c r="M354" i="1" s="1"/>
  <c r="N354" i="1" s="1"/>
  <c r="H355" i="1"/>
  <c r="M355" i="1" s="1"/>
  <c r="N355" i="1" s="1"/>
  <c r="H356" i="1"/>
  <c r="M356" i="1" s="1"/>
  <c r="N356" i="1" s="1"/>
  <c r="H357" i="1"/>
  <c r="M357" i="1" s="1"/>
  <c r="N357" i="1" s="1"/>
  <c r="H358" i="1"/>
  <c r="M358" i="1" s="1"/>
  <c r="N358" i="1" s="1"/>
  <c r="H359" i="1"/>
  <c r="M359" i="1" s="1"/>
  <c r="N359" i="1" s="1"/>
  <c r="H360" i="1"/>
  <c r="M360" i="1" s="1"/>
  <c r="N360" i="1" s="1"/>
  <c r="H361" i="1"/>
  <c r="M361" i="1" s="1"/>
  <c r="N361" i="1" s="1"/>
  <c r="H362" i="1"/>
  <c r="M362" i="1" s="1"/>
  <c r="N362" i="1" s="1"/>
  <c r="H365" i="1"/>
  <c r="M365" i="1" s="1"/>
  <c r="N365" i="1" s="1"/>
  <c r="H366" i="1"/>
  <c r="M366" i="1" s="1"/>
  <c r="N366" i="1" s="1"/>
  <c r="H367" i="1"/>
  <c r="M367" i="1" s="1"/>
  <c r="N367" i="1" s="1"/>
  <c r="H368" i="1"/>
  <c r="M368" i="1" s="1"/>
  <c r="N368" i="1" s="1"/>
  <c r="H369" i="1"/>
  <c r="M369" i="1" s="1"/>
  <c r="N369" i="1" s="1"/>
  <c r="H370" i="1"/>
  <c r="M370" i="1" s="1"/>
  <c r="N370" i="1" s="1"/>
  <c r="H371" i="1"/>
  <c r="M371" i="1" s="1"/>
  <c r="N371" i="1" s="1"/>
  <c r="H372" i="1"/>
  <c r="M372" i="1" s="1"/>
  <c r="N372" i="1" s="1"/>
  <c r="H373" i="1"/>
  <c r="M373" i="1" s="1"/>
  <c r="N373" i="1" s="1"/>
  <c r="H374" i="1"/>
  <c r="M374" i="1" s="1"/>
  <c r="N374" i="1" s="1"/>
  <c r="H375" i="1"/>
  <c r="M375" i="1" s="1"/>
  <c r="N375" i="1" s="1"/>
  <c r="H376" i="1"/>
  <c r="M376" i="1" s="1"/>
  <c r="N376" i="1" s="1"/>
  <c r="H377" i="1"/>
  <c r="M377" i="1" s="1"/>
  <c r="N377" i="1" s="1"/>
  <c r="H378" i="1"/>
  <c r="M378" i="1" s="1"/>
  <c r="N378" i="1" s="1"/>
  <c r="H379" i="1"/>
  <c r="M379" i="1" s="1"/>
  <c r="N379" i="1" s="1"/>
  <c r="H380" i="1"/>
  <c r="M380" i="1" s="1"/>
  <c r="N380" i="1" s="1"/>
  <c r="H381" i="1"/>
  <c r="M381" i="1" s="1"/>
  <c r="N381" i="1" s="1"/>
  <c r="H382" i="1"/>
  <c r="M382" i="1" s="1"/>
  <c r="N382" i="1" s="1"/>
  <c r="H383" i="1"/>
  <c r="M383" i="1" s="1"/>
  <c r="N383" i="1" s="1"/>
  <c r="H384" i="1"/>
  <c r="M384" i="1" s="1"/>
  <c r="N384" i="1" s="1"/>
  <c r="H385" i="1"/>
  <c r="M385" i="1" s="1"/>
  <c r="N385" i="1" s="1"/>
  <c r="H388" i="1"/>
  <c r="M388" i="1" s="1"/>
  <c r="N388" i="1" s="1"/>
  <c r="H389" i="1"/>
  <c r="M389" i="1" s="1"/>
  <c r="N389" i="1" s="1"/>
  <c r="H390" i="1"/>
  <c r="M390" i="1" s="1"/>
  <c r="N390" i="1" s="1"/>
  <c r="H391" i="1"/>
  <c r="M391" i="1" s="1"/>
  <c r="N391" i="1" s="1"/>
  <c r="H392" i="1"/>
  <c r="M392" i="1" s="1"/>
  <c r="N392" i="1" s="1"/>
  <c r="H394" i="1"/>
  <c r="M394" i="1" s="1"/>
  <c r="N394" i="1" s="1"/>
  <c r="H395" i="1"/>
  <c r="M395" i="1" s="1"/>
  <c r="N395" i="1" s="1"/>
  <c r="H396" i="1"/>
  <c r="M396" i="1" s="1"/>
  <c r="N396" i="1" s="1"/>
  <c r="H397" i="1"/>
  <c r="M397" i="1" s="1"/>
  <c r="N397" i="1" s="1"/>
  <c r="H398" i="1"/>
  <c r="M398" i="1" s="1"/>
  <c r="N398" i="1" s="1"/>
  <c r="H399" i="1"/>
  <c r="M399" i="1" s="1"/>
  <c r="N399" i="1" s="1"/>
  <c r="H400" i="1"/>
  <c r="M400" i="1" s="1"/>
  <c r="N400" i="1" s="1"/>
  <c r="H401" i="1"/>
  <c r="M401" i="1" s="1"/>
  <c r="N401" i="1" s="1"/>
  <c r="H402" i="1"/>
  <c r="M402" i="1" s="1"/>
  <c r="N402" i="1" s="1"/>
  <c r="H403" i="1"/>
  <c r="M403" i="1" s="1"/>
  <c r="N403" i="1" s="1"/>
  <c r="H404" i="1"/>
  <c r="M404" i="1" s="1"/>
  <c r="N404" i="1" s="1"/>
  <c r="H405" i="1"/>
  <c r="M405" i="1" s="1"/>
  <c r="N405" i="1" s="1"/>
  <c r="H406" i="1"/>
  <c r="M406" i="1" s="1"/>
  <c r="N406" i="1" s="1"/>
  <c r="H407" i="1"/>
  <c r="M407" i="1" s="1"/>
  <c r="N407" i="1" s="1"/>
  <c r="H408" i="1"/>
  <c r="M408" i="1" s="1"/>
  <c r="N408" i="1" s="1"/>
  <c r="H409" i="1"/>
  <c r="M409" i="1" s="1"/>
  <c r="N409" i="1" s="1"/>
  <c r="H410" i="1"/>
  <c r="M410" i="1" s="1"/>
  <c r="N410" i="1" s="1"/>
  <c r="H411" i="1"/>
  <c r="M411" i="1" s="1"/>
  <c r="N411" i="1" s="1"/>
  <c r="H412" i="1"/>
  <c r="M412" i="1" s="1"/>
  <c r="N412" i="1" s="1"/>
  <c r="H413" i="1"/>
  <c r="M413" i="1" s="1"/>
  <c r="N413" i="1" s="1"/>
  <c r="H414" i="1"/>
  <c r="M414" i="1" s="1"/>
  <c r="N414" i="1" s="1"/>
  <c r="H415" i="1"/>
  <c r="M415" i="1" s="1"/>
  <c r="N415" i="1" s="1"/>
  <c r="H416" i="1"/>
  <c r="M416" i="1" s="1"/>
  <c r="N416" i="1" s="1"/>
  <c r="H417" i="1"/>
  <c r="M417" i="1" s="1"/>
  <c r="N417" i="1" s="1"/>
  <c r="H418" i="1"/>
  <c r="M418" i="1" s="1"/>
  <c r="N418" i="1" s="1"/>
  <c r="H419" i="1"/>
  <c r="M419" i="1" s="1"/>
  <c r="N419" i="1" s="1"/>
  <c r="H420" i="1"/>
  <c r="M420" i="1" s="1"/>
  <c r="N420" i="1" s="1"/>
  <c r="H421" i="1"/>
  <c r="M421" i="1" s="1"/>
  <c r="N421" i="1" s="1"/>
  <c r="H422" i="1"/>
  <c r="M422" i="1" s="1"/>
  <c r="N422" i="1" s="1"/>
  <c r="H423" i="1"/>
  <c r="M423" i="1" s="1"/>
  <c r="N423" i="1" s="1"/>
  <c r="H424" i="1"/>
  <c r="M424" i="1" s="1"/>
  <c r="N424" i="1" s="1"/>
  <c r="H425" i="1"/>
  <c r="M425" i="1" s="1"/>
  <c r="N425" i="1" s="1"/>
  <c r="H426" i="1"/>
  <c r="M426" i="1" s="1"/>
  <c r="N426" i="1" s="1"/>
  <c r="H427" i="1"/>
  <c r="M427" i="1" s="1"/>
  <c r="N427" i="1" s="1"/>
  <c r="H428" i="1"/>
  <c r="M428" i="1" s="1"/>
  <c r="N428" i="1" s="1"/>
  <c r="H429" i="1"/>
  <c r="M429" i="1" s="1"/>
  <c r="N429" i="1" s="1"/>
  <c r="H430" i="1"/>
  <c r="M430" i="1" s="1"/>
  <c r="N430" i="1" s="1"/>
  <c r="H431" i="1"/>
  <c r="M431" i="1" s="1"/>
  <c r="N431" i="1" s="1"/>
  <c r="H432" i="1"/>
  <c r="M432" i="1" s="1"/>
  <c r="N432" i="1" s="1"/>
  <c r="H433" i="1"/>
  <c r="M433" i="1" s="1"/>
  <c r="N433" i="1" s="1"/>
  <c r="H434" i="1"/>
  <c r="M434" i="1" s="1"/>
  <c r="N434" i="1" s="1"/>
  <c r="H435" i="1"/>
  <c r="M435" i="1" s="1"/>
  <c r="N435" i="1" s="1"/>
  <c r="H436" i="1"/>
  <c r="M436" i="1" s="1"/>
  <c r="N436" i="1" s="1"/>
  <c r="H437" i="1"/>
  <c r="M437" i="1" s="1"/>
  <c r="N437" i="1" s="1"/>
  <c r="H438" i="1"/>
  <c r="M438" i="1" s="1"/>
  <c r="N438" i="1" s="1"/>
  <c r="H439" i="1"/>
  <c r="M439" i="1" s="1"/>
  <c r="N439" i="1" s="1"/>
  <c r="H440" i="1"/>
  <c r="M440" i="1" s="1"/>
  <c r="N440" i="1" s="1"/>
  <c r="H441" i="1"/>
  <c r="M441" i="1" s="1"/>
  <c r="N441" i="1" s="1"/>
  <c r="H442" i="1"/>
  <c r="M442" i="1" s="1"/>
  <c r="N442" i="1" s="1"/>
  <c r="H443" i="1"/>
  <c r="M443" i="1" s="1"/>
  <c r="N443" i="1" s="1"/>
  <c r="H444" i="1"/>
  <c r="M444" i="1" s="1"/>
  <c r="N444" i="1" s="1"/>
  <c r="H445" i="1"/>
  <c r="M445" i="1" s="1"/>
  <c r="N445" i="1" s="1"/>
  <c r="H446" i="1"/>
  <c r="M446" i="1" s="1"/>
  <c r="N446" i="1" s="1"/>
  <c r="H447" i="1"/>
  <c r="M447" i="1" s="1"/>
  <c r="N447" i="1" s="1"/>
  <c r="H448" i="1"/>
  <c r="M448" i="1" s="1"/>
  <c r="N448" i="1" s="1"/>
  <c r="H449" i="1"/>
  <c r="M449" i="1" s="1"/>
  <c r="N449" i="1" s="1"/>
  <c r="H450" i="1"/>
  <c r="M450" i="1" s="1"/>
  <c r="N450" i="1" s="1"/>
  <c r="H451" i="1"/>
  <c r="M451" i="1" s="1"/>
  <c r="N451" i="1" s="1"/>
  <c r="H452" i="1"/>
  <c r="M452" i="1" s="1"/>
  <c r="N452" i="1" s="1"/>
  <c r="H453" i="1"/>
  <c r="M453" i="1" s="1"/>
  <c r="N453" i="1" s="1"/>
  <c r="H454" i="1"/>
  <c r="M454" i="1" s="1"/>
  <c r="N454" i="1" s="1"/>
  <c r="H455" i="1"/>
  <c r="M455" i="1" s="1"/>
  <c r="N455" i="1" s="1"/>
  <c r="H456" i="1"/>
  <c r="M456" i="1" s="1"/>
  <c r="N456" i="1" s="1"/>
  <c r="H457" i="1"/>
  <c r="M457" i="1" s="1"/>
  <c r="N457" i="1" s="1"/>
  <c r="H458" i="1"/>
  <c r="M458" i="1" s="1"/>
  <c r="N458" i="1" s="1"/>
  <c r="H459" i="1"/>
  <c r="M459" i="1" s="1"/>
  <c r="N459" i="1" s="1"/>
  <c r="H460" i="1"/>
  <c r="M460" i="1" s="1"/>
  <c r="N460" i="1" s="1"/>
  <c r="H461" i="1"/>
  <c r="M461" i="1" s="1"/>
  <c r="N461" i="1" s="1"/>
  <c r="H462" i="1"/>
  <c r="M462" i="1" s="1"/>
  <c r="N462" i="1" s="1"/>
  <c r="H463" i="1"/>
  <c r="M463" i="1" s="1"/>
  <c r="N463" i="1" s="1"/>
  <c r="H464" i="1"/>
  <c r="M464" i="1" s="1"/>
  <c r="N464" i="1" s="1"/>
  <c r="H465" i="1"/>
  <c r="M465" i="1" s="1"/>
  <c r="N465" i="1" s="1"/>
  <c r="H466" i="1"/>
  <c r="M466" i="1" s="1"/>
  <c r="N466" i="1" s="1"/>
  <c r="H467" i="1"/>
  <c r="M467" i="1" s="1"/>
  <c r="N467" i="1" s="1"/>
  <c r="H468" i="1"/>
  <c r="M468" i="1" s="1"/>
  <c r="N468" i="1" s="1"/>
  <c r="H469" i="1"/>
  <c r="M469" i="1" s="1"/>
  <c r="N469" i="1" s="1"/>
  <c r="H470" i="1"/>
  <c r="M470" i="1" s="1"/>
  <c r="N470" i="1" s="1"/>
  <c r="H471" i="1"/>
  <c r="M471" i="1" s="1"/>
  <c r="N471" i="1" s="1"/>
  <c r="H472" i="1"/>
  <c r="M472" i="1" s="1"/>
  <c r="N472" i="1" s="1"/>
  <c r="H473" i="1"/>
  <c r="M473" i="1" s="1"/>
  <c r="N473" i="1" s="1"/>
  <c r="H474" i="1"/>
  <c r="M474" i="1" s="1"/>
  <c r="N474" i="1" s="1"/>
  <c r="H475" i="1"/>
  <c r="M475" i="1" s="1"/>
  <c r="N475" i="1" s="1"/>
  <c r="H476" i="1"/>
  <c r="M476" i="1" s="1"/>
  <c r="N476" i="1" s="1"/>
  <c r="H477" i="1"/>
  <c r="M477" i="1" s="1"/>
  <c r="N477" i="1" s="1"/>
  <c r="O477" i="1" s="1"/>
  <c r="H478" i="1"/>
  <c r="M478" i="1" s="1"/>
  <c r="N478" i="1" s="1"/>
  <c r="H479" i="1"/>
  <c r="M479" i="1" s="1"/>
  <c r="N479" i="1" s="1"/>
  <c r="H480" i="1"/>
  <c r="M480" i="1" s="1"/>
  <c r="N480" i="1" s="1"/>
  <c r="H481" i="1"/>
  <c r="M481" i="1" s="1"/>
  <c r="N481" i="1" s="1"/>
  <c r="H482" i="1"/>
  <c r="M482" i="1" s="1"/>
  <c r="N482" i="1" s="1"/>
  <c r="H483" i="1"/>
  <c r="M483" i="1" s="1"/>
  <c r="N483" i="1" s="1"/>
  <c r="H484" i="1"/>
  <c r="M484" i="1" s="1"/>
  <c r="N484" i="1" s="1"/>
  <c r="H485" i="1"/>
  <c r="M485" i="1" s="1"/>
  <c r="N485" i="1" s="1"/>
  <c r="H486" i="1"/>
  <c r="M486" i="1" s="1"/>
  <c r="N486" i="1" s="1"/>
  <c r="H487" i="1"/>
  <c r="M487" i="1" s="1"/>
  <c r="N487" i="1" s="1"/>
  <c r="H488" i="1"/>
  <c r="M488" i="1" s="1"/>
  <c r="N488" i="1" s="1"/>
  <c r="H489" i="1"/>
  <c r="M489" i="1" s="1"/>
  <c r="N489" i="1" s="1"/>
  <c r="H490" i="1"/>
  <c r="M490" i="1" s="1"/>
  <c r="N490" i="1" s="1"/>
  <c r="H491" i="1"/>
  <c r="M491" i="1" s="1"/>
  <c r="N491" i="1" s="1"/>
  <c r="H492" i="1"/>
  <c r="M492" i="1" s="1"/>
  <c r="N492" i="1" s="1"/>
  <c r="H493" i="1"/>
  <c r="M493" i="1" s="1"/>
  <c r="N493" i="1" s="1"/>
  <c r="H494" i="1"/>
  <c r="M494" i="1" s="1"/>
  <c r="N494" i="1" s="1"/>
  <c r="H495" i="1"/>
  <c r="M495" i="1" s="1"/>
  <c r="N495" i="1" s="1"/>
  <c r="H496" i="1"/>
  <c r="M496" i="1" s="1"/>
  <c r="N496" i="1" s="1"/>
  <c r="H497" i="1"/>
  <c r="M497" i="1" s="1"/>
  <c r="N497" i="1" s="1"/>
  <c r="H498" i="1"/>
  <c r="M498" i="1" s="1"/>
  <c r="N498" i="1" s="1"/>
  <c r="H499" i="1"/>
  <c r="M499" i="1" s="1"/>
  <c r="N499" i="1" s="1"/>
  <c r="H500" i="1"/>
  <c r="M500" i="1" s="1"/>
  <c r="N500" i="1" s="1"/>
  <c r="H501" i="1"/>
  <c r="M501" i="1" s="1"/>
  <c r="N501" i="1" s="1"/>
  <c r="H502" i="1"/>
  <c r="M502" i="1" s="1"/>
  <c r="N502" i="1" s="1"/>
  <c r="H503" i="1"/>
  <c r="M503" i="1" s="1"/>
  <c r="N503" i="1" s="1"/>
  <c r="H504" i="1"/>
  <c r="M504" i="1" s="1"/>
  <c r="N504" i="1" s="1"/>
  <c r="H505" i="1"/>
  <c r="M505" i="1" s="1"/>
  <c r="N505" i="1" s="1"/>
  <c r="H506" i="1"/>
  <c r="M506" i="1" s="1"/>
  <c r="N506" i="1" s="1"/>
  <c r="H507" i="1"/>
  <c r="M507" i="1" s="1"/>
  <c r="N507" i="1" s="1"/>
  <c r="H508" i="1"/>
  <c r="M508" i="1" s="1"/>
  <c r="N508" i="1" s="1"/>
  <c r="H509" i="1"/>
  <c r="M509" i="1" s="1"/>
  <c r="N509" i="1" s="1"/>
  <c r="H510" i="1"/>
  <c r="M510" i="1" s="1"/>
  <c r="N510" i="1" s="1"/>
  <c r="H511" i="1"/>
  <c r="M511" i="1" s="1"/>
  <c r="N511" i="1" s="1"/>
  <c r="H512" i="1"/>
  <c r="M512" i="1" s="1"/>
  <c r="N512" i="1" s="1"/>
  <c r="H513" i="1"/>
  <c r="M513" i="1" s="1"/>
  <c r="N513" i="1" s="1"/>
  <c r="H514" i="1"/>
  <c r="M514" i="1" s="1"/>
  <c r="N514" i="1" s="1"/>
  <c r="H515" i="1"/>
  <c r="M515" i="1" s="1"/>
  <c r="N515" i="1" s="1"/>
  <c r="H516" i="1"/>
  <c r="M516" i="1" s="1"/>
  <c r="N516" i="1" s="1"/>
  <c r="H517" i="1"/>
  <c r="M517" i="1" s="1"/>
  <c r="N517" i="1" s="1"/>
  <c r="H518" i="1"/>
  <c r="M518" i="1" s="1"/>
  <c r="N518" i="1" s="1"/>
  <c r="H519" i="1"/>
  <c r="M519" i="1" s="1"/>
  <c r="N519" i="1" s="1"/>
  <c r="H520" i="1"/>
  <c r="M520" i="1" s="1"/>
  <c r="N520" i="1" s="1"/>
  <c r="H521" i="1"/>
  <c r="M521" i="1" s="1"/>
  <c r="N521" i="1" s="1"/>
  <c r="H522" i="1"/>
  <c r="M522" i="1" s="1"/>
  <c r="N522" i="1" s="1"/>
  <c r="H523" i="1"/>
  <c r="M523" i="1" s="1"/>
  <c r="N523" i="1" s="1"/>
  <c r="H524" i="1"/>
  <c r="M524" i="1" s="1"/>
  <c r="N524" i="1" s="1"/>
  <c r="H525" i="1"/>
  <c r="M525" i="1" s="1"/>
  <c r="N525" i="1" s="1"/>
  <c r="H526" i="1"/>
  <c r="M526" i="1" s="1"/>
  <c r="N526" i="1" s="1"/>
  <c r="H527" i="1"/>
  <c r="M527" i="1" s="1"/>
  <c r="N527" i="1" s="1"/>
  <c r="H528" i="1"/>
  <c r="M528" i="1" s="1"/>
  <c r="N528" i="1" s="1"/>
  <c r="H529" i="1"/>
  <c r="M529" i="1" s="1"/>
  <c r="N529" i="1" s="1"/>
  <c r="H530" i="1"/>
  <c r="M530" i="1" s="1"/>
  <c r="N530" i="1" s="1"/>
  <c r="H531" i="1"/>
  <c r="M531" i="1" s="1"/>
  <c r="N531" i="1" s="1"/>
  <c r="H532" i="1"/>
  <c r="M532" i="1" s="1"/>
  <c r="N532" i="1" s="1"/>
  <c r="H533" i="1"/>
  <c r="M533" i="1" s="1"/>
  <c r="N533" i="1" s="1"/>
  <c r="H534" i="1"/>
  <c r="M534" i="1" s="1"/>
  <c r="N534" i="1" s="1"/>
  <c r="H535" i="1"/>
  <c r="M535" i="1" s="1"/>
  <c r="N535" i="1" s="1"/>
  <c r="H536" i="1"/>
  <c r="M536" i="1" s="1"/>
  <c r="N536" i="1" s="1"/>
  <c r="H537" i="1"/>
  <c r="M537" i="1" s="1"/>
  <c r="N537" i="1" s="1"/>
  <c r="H538" i="1"/>
  <c r="M538" i="1" s="1"/>
  <c r="N538" i="1" s="1"/>
  <c r="H539" i="1"/>
  <c r="M539" i="1" s="1"/>
  <c r="N539" i="1" s="1"/>
  <c r="H540" i="1"/>
  <c r="M540" i="1" s="1"/>
  <c r="N540" i="1" s="1"/>
  <c r="H541" i="1"/>
  <c r="M541" i="1" s="1"/>
  <c r="N541" i="1" s="1"/>
  <c r="H542" i="1"/>
  <c r="M542" i="1" s="1"/>
  <c r="N542" i="1" s="1"/>
  <c r="H543" i="1"/>
  <c r="M543" i="1" s="1"/>
  <c r="N543" i="1" s="1"/>
  <c r="H544" i="1"/>
  <c r="M544" i="1" s="1"/>
  <c r="N544" i="1" s="1"/>
  <c r="H545" i="1"/>
  <c r="M545" i="1" s="1"/>
  <c r="N545" i="1" s="1"/>
  <c r="H546" i="1"/>
  <c r="M546" i="1" s="1"/>
  <c r="N546" i="1" s="1"/>
  <c r="H547" i="1"/>
  <c r="M547" i="1" s="1"/>
  <c r="N547" i="1" s="1"/>
  <c r="H548" i="1"/>
  <c r="M548" i="1" s="1"/>
  <c r="N548" i="1" s="1"/>
  <c r="H549" i="1"/>
  <c r="M549" i="1" s="1"/>
  <c r="N549" i="1" s="1"/>
  <c r="H550" i="1"/>
  <c r="M550" i="1" s="1"/>
  <c r="N550" i="1" s="1"/>
  <c r="H551" i="1"/>
  <c r="M551" i="1" s="1"/>
  <c r="N551" i="1" s="1"/>
  <c r="H552" i="1"/>
  <c r="M552" i="1" s="1"/>
  <c r="N552" i="1" s="1"/>
  <c r="H553" i="1"/>
  <c r="M553" i="1" s="1"/>
  <c r="N553" i="1" s="1"/>
  <c r="H554" i="1"/>
  <c r="M554" i="1" s="1"/>
  <c r="N554" i="1" s="1"/>
  <c r="H555" i="1"/>
  <c r="M555" i="1" s="1"/>
  <c r="N555" i="1" s="1"/>
  <c r="H556" i="1"/>
  <c r="M556" i="1" s="1"/>
  <c r="N556" i="1" s="1"/>
  <c r="H557" i="1"/>
  <c r="M557" i="1" s="1"/>
  <c r="N557" i="1" s="1"/>
  <c r="H558" i="1"/>
  <c r="M558" i="1" s="1"/>
  <c r="N558" i="1" s="1"/>
  <c r="H559" i="1"/>
  <c r="M559" i="1" s="1"/>
  <c r="N559" i="1" s="1"/>
  <c r="H560" i="1"/>
  <c r="M560" i="1" s="1"/>
  <c r="N560" i="1" s="1"/>
  <c r="H561" i="1"/>
  <c r="M561" i="1" s="1"/>
  <c r="N561" i="1" s="1"/>
  <c r="H562" i="1"/>
  <c r="M562" i="1" s="1"/>
  <c r="N562" i="1" s="1"/>
  <c r="H563" i="1"/>
  <c r="M563" i="1" s="1"/>
  <c r="N563" i="1" s="1"/>
  <c r="H564" i="1"/>
  <c r="M564" i="1" s="1"/>
  <c r="N564" i="1" s="1"/>
  <c r="H565" i="1"/>
  <c r="M565" i="1" s="1"/>
  <c r="N565" i="1" s="1"/>
  <c r="H566" i="1"/>
  <c r="M566" i="1" s="1"/>
  <c r="N566" i="1" s="1"/>
  <c r="H567" i="1"/>
  <c r="M567" i="1" s="1"/>
  <c r="N567" i="1" s="1"/>
  <c r="H568" i="1"/>
  <c r="M568" i="1" s="1"/>
  <c r="N568" i="1" s="1"/>
  <c r="H569" i="1"/>
  <c r="M569" i="1" s="1"/>
  <c r="N569" i="1" s="1"/>
  <c r="H570" i="1"/>
  <c r="M570" i="1" s="1"/>
  <c r="N570" i="1" s="1"/>
  <c r="H571" i="1"/>
  <c r="M571" i="1" s="1"/>
  <c r="N571" i="1" s="1"/>
  <c r="H572" i="1"/>
  <c r="M572" i="1" s="1"/>
  <c r="N572" i="1" s="1"/>
  <c r="H573" i="1"/>
  <c r="M573" i="1" s="1"/>
  <c r="N573" i="1" s="1"/>
  <c r="H574" i="1"/>
  <c r="M574" i="1" s="1"/>
  <c r="N574" i="1" s="1"/>
  <c r="H575" i="1"/>
  <c r="M575" i="1" s="1"/>
  <c r="N575" i="1" s="1"/>
  <c r="H576" i="1"/>
  <c r="M576" i="1" s="1"/>
  <c r="N576" i="1" s="1"/>
  <c r="H577" i="1"/>
  <c r="M577" i="1" s="1"/>
  <c r="N577" i="1" s="1"/>
  <c r="H578" i="1"/>
  <c r="M578" i="1" s="1"/>
  <c r="N578" i="1" s="1"/>
  <c r="H579" i="1"/>
  <c r="M579" i="1" s="1"/>
  <c r="N579" i="1" s="1"/>
  <c r="H580" i="1"/>
  <c r="M580" i="1" s="1"/>
  <c r="N580" i="1" s="1"/>
  <c r="H581" i="1"/>
  <c r="M581" i="1" s="1"/>
  <c r="N581" i="1" s="1"/>
  <c r="H582" i="1"/>
  <c r="M582" i="1" s="1"/>
  <c r="N582" i="1" s="1"/>
  <c r="H583" i="1"/>
  <c r="M583" i="1" s="1"/>
  <c r="N583" i="1" s="1"/>
  <c r="H584" i="1"/>
  <c r="M584" i="1" s="1"/>
  <c r="N584" i="1" s="1"/>
  <c r="H585" i="1"/>
  <c r="M585" i="1" s="1"/>
  <c r="N585" i="1" s="1"/>
  <c r="H586" i="1"/>
  <c r="M586" i="1" s="1"/>
  <c r="N586" i="1" s="1"/>
  <c r="H587" i="1"/>
  <c r="M587" i="1" s="1"/>
  <c r="N587" i="1" s="1"/>
  <c r="H588" i="1"/>
  <c r="M588" i="1" s="1"/>
  <c r="N588" i="1" s="1"/>
  <c r="H589" i="1"/>
  <c r="M589" i="1" s="1"/>
  <c r="N589" i="1" s="1"/>
  <c r="H590" i="1"/>
  <c r="M590" i="1" s="1"/>
  <c r="N590" i="1" s="1"/>
  <c r="H591" i="1"/>
  <c r="M591" i="1" s="1"/>
  <c r="N591" i="1" s="1"/>
  <c r="H592" i="1"/>
  <c r="M592" i="1" s="1"/>
  <c r="N592" i="1" s="1"/>
  <c r="H593" i="1"/>
  <c r="M593" i="1" s="1"/>
  <c r="N593" i="1" s="1"/>
  <c r="H594" i="1"/>
  <c r="M594" i="1" s="1"/>
  <c r="N594" i="1" s="1"/>
  <c r="H595" i="1"/>
  <c r="M595" i="1" s="1"/>
  <c r="N595" i="1" s="1"/>
  <c r="H596" i="1"/>
  <c r="M596" i="1" s="1"/>
  <c r="N596" i="1" s="1"/>
  <c r="H597" i="1"/>
  <c r="M597" i="1" s="1"/>
  <c r="N597" i="1" s="1"/>
  <c r="H598" i="1"/>
  <c r="M598" i="1" s="1"/>
  <c r="N598" i="1" s="1"/>
  <c r="H599" i="1"/>
  <c r="M599" i="1" s="1"/>
  <c r="N599" i="1" s="1"/>
  <c r="H600" i="1"/>
  <c r="M600" i="1" s="1"/>
  <c r="N600" i="1" s="1"/>
  <c r="H601" i="1"/>
  <c r="M601" i="1" s="1"/>
  <c r="N601" i="1" s="1"/>
  <c r="H602" i="1"/>
  <c r="M602" i="1" s="1"/>
  <c r="N602" i="1" s="1"/>
  <c r="H603" i="1"/>
  <c r="M603" i="1" s="1"/>
  <c r="N603" i="1" s="1"/>
  <c r="H604" i="1"/>
  <c r="M604" i="1" s="1"/>
  <c r="N604" i="1" s="1"/>
  <c r="H605" i="1"/>
  <c r="M605" i="1" s="1"/>
  <c r="N605" i="1" s="1"/>
  <c r="H606" i="1"/>
  <c r="M606" i="1" s="1"/>
  <c r="N606" i="1" s="1"/>
  <c r="H607" i="1"/>
  <c r="M607" i="1" s="1"/>
  <c r="N607" i="1" s="1"/>
  <c r="H608" i="1"/>
  <c r="M608" i="1" s="1"/>
  <c r="N608" i="1" s="1"/>
  <c r="H609" i="1"/>
  <c r="M609" i="1" s="1"/>
  <c r="N609" i="1" s="1"/>
  <c r="H610" i="1"/>
  <c r="M610" i="1" s="1"/>
  <c r="N610" i="1" s="1"/>
  <c r="H611" i="1"/>
  <c r="M611" i="1" s="1"/>
  <c r="N611" i="1" s="1"/>
  <c r="H612" i="1"/>
  <c r="M612" i="1" s="1"/>
  <c r="N612" i="1" s="1"/>
  <c r="H615" i="1"/>
  <c r="M615" i="1" s="1"/>
  <c r="N615" i="1" s="1"/>
  <c r="H616" i="1"/>
  <c r="M616" i="1" s="1"/>
  <c r="N616" i="1" s="1"/>
  <c r="H617" i="1"/>
  <c r="M617" i="1" s="1"/>
  <c r="N617" i="1" s="1"/>
  <c r="H618" i="1"/>
  <c r="M618" i="1" s="1"/>
  <c r="N618" i="1" s="1"/>
  <c r="H619" i="1"/>
  <c r="M619" i="1" s="1"/>
  <c r="N619" i="1" s="1"/>
  <c r="H620" i="1"/>
  <c r="M620" i="1" s="1"/>
  <c r="N620" i="1" s="1"/>
  <c r="H621" i="1"/>
  <c r="M621" i="1" s="1"/>
  <c r="N621" i="1" s="1"/>
  <c r="H622" i="1"/>
  <c r="M622" i="1" s="1"/>
  <c r="N622" i="1" s="1"/>
  <c r="H623" i="1"/>
  <c r="M623" i="1" s="1"/>
  <c r="N623" i="1" s="1"/>
  <c r="H624" i="1"/>
  <c r="M624" i="1" s="1"/>
  <c r="N624" i="1" s="1"/>
  <c r="H625" i="1"/>
  <c r="M625" i="1" s="1"/>
  <c r="N625" i="1" s="1"/>
  <c r="H626" i="1"/>
  <c r="M626" i="1" s="1"/>
  <c r="N626" i="1" s="1"/>
  <c r="H627" i="1"/>
  <c r="M627" i="1" s="1"/>
  <c r="N627" i="1" s="1"/>
  <c r="H628" i="1"/>
  <c r="M628" i="1" s="1"/>
  <c r="N628" i="1" s="1"/>
  <c r="H629" i="1"/>
  <c r="M629" i="1" s="1"/>
  <c r="N629" i="1" s="1"/>
  <c r="H630" i="1"/>
  <c r="M630" i="1" s="1"/>
  <c r="N630" i="1" s="1"/>
  <c r="H631" i="1"/>
  <c r="M631" i="1" s="1"/>
  <c r="N631" i="1" s="1"/>
  <c r="H632" i="1"/>
  <c r="M632" i="1" s="1"/>
  <c r="N632" i="1" s="1"/>
  <c r="H633" i="1"/>
  <c r="M633" i="1" s="1"/>
  <c r="N633" i="1" s="1"/>
  <c r="H634" i="1"/>
  <c r="M634" i="1" s="1"/>
  <c r="N634" i="1" s="1"/>
  <c r="H635" i="1"/>
  <c r="M635" i="1" s="1"/>
  <c r="N635" i="1" s="1"/>
  <c r="H636" i="1"/>
  <c r="M636" i="1" s="1"/>
  <c r="N636" i="1" s="1"/>
  <c r="H637" i="1"/>
  <c r="M637" i="1" s="1"/>
  <c r="N637" i="1" s="1"/>
  <c r="H638" i="1"/>
  <c r="M638" i="1" s="1"/>
  <c r="N638" i="1" s="1"/>
  <c r="H639" i="1"/>
  <c r="M639" i="1" s="1"/>
  <c r="N639" i="1" s="1"/>
  <c r="H640" i="1"/>
  <c r="M640" i="1" s="1"/>
  <c r="N640" i="1" s="1"/>
  <c r="H641" i="1"/>
  <c r="M641" i="1" s="1"/>
  <c r="N641" i="1" s="1"/>
  <c r="H642" i="1"/>
  <c r="M642" i="1" s="1"/>
  <c r="N642" i="1" s="1"/>
  <c r="H643" i="1"/>
  <c r="M643" i="1" s="1"/>
  <c r="N643" i="1" s="1"/>
  <c r="H644" i="1"/>
  <c r="M644" i="1" s="1"/>
  <c r="N644" i="1" s="1"/>
  <c r="H645" i="1"/>
  <c r="M645" i="1" s="1"/>
  <c r="N645" i="1" s="1"/>
  <c r="H646" i="1"/>
  <c r="M646" i="1" s="1"/>
  <c r="N646" i="1" s="1"/>
  <c r="H647" i="1"/>
  <c r="M647" i="1" s="1"/>
  <c r="N647" i="1" s="1"/>
  <c r="H648" i="1"/>
  <c r="M648" i="1" s="1"/>
  <c r="N648" i="1" s="1"/>
  <c r="H649" i="1"/>
  <c r="M649" i="1" s="1"/>
  <c r="N649" i="1" s="1"/>
  <c r="H650" i="1"/>
  <c r="M650" i="1" s="1"/>
  <c r="N650" i="1" s="1"/>
  <c r="H651" i="1"/>
  <c r="M651" i="1" s="1"/>
  <c r="N651" i="1" s="1"/>
  <c r="H652" i="1"/>
  <c r="M652" i="1" s="1"/>
  <c r="N652" i="1" s="1"/>
  <c r="H653" i="1"/>
  <c r="M653" i="1" s="1"/>
  <c r="N653" i="1" s="1"/>
  <c r="H654" i="1"/>
  <c r="M654" i="1" s="1"/>
  <c r="N654" i="1" s="1"/>
  <c r="H655" i="1"/>
  <c r="M655" i="1" s="1"/>
  <c r="N655" i="1" s="1"/>
  <c r="H656" i="1"/>
  <c r="M656" i="1" s="1"/>
  <c r="N656" i="1" s="1"/>
  <c r="H657" i="1"/>
  <c r="M657" i="1" s="1"/>
  <c r="N657" i="1" s="1"/>
  <c r="H658" i="1"/>
  <c r="M658" i="1" s="1"/>
  <c r="N658" i="1" s="1"/>
  <c r="H659" i="1"/>
  <c r="M659" i="1" s="1"/>
  <c r="N659" i="1" s="1"/>
  <c r="H660" i="1"/>
  <c r="M660" i="1" s="1"/>
  <c r="N660" i="1" s="1"/>
  <c r="H661" i="1"/>
  <c r="M661" i="1" s="1"/>
  <c r="N661" i="1" s="1"/>
  <c r="H662" i="1"/>
  <c r="M662" i="1" s="1"/>
  <c r="N662" i="1" s="1"/>
  <c r="H663" i="1"/>
  <c r="M663" i="1" s="1"/>
  <c r="N663" i="1" s="1"/>
  <c r="H664" i="1"/>
  <c r="M664" i="1" s="1"/>
  <c r="N664" i="1" s="1"/>
  <c r="H665" i="1"/>
  <c r="M665" i="1" s="1"/>
  <c r="N665" i="1" s="1"/>
  <c r="H666" i="1"/>
  <c r="M666" i="1" s="1"/>
  <c r="N666" i="1" s="1"/>
  <c r="H667" i="1"/>
  <c r="M667" i="1" s="1"/>
  <c r="N667" i="1" s="1"/>
  <c r="H668" i="1"/>
  <c r="M668" i="1" s="1"/>
  <c r="N668" i="1" s="1"/>
  <c r="H669" i="1"/>
  <c r="M669" i="1" s="1"/>
  <c r="N669" i="1" s="1"/>
  <c r="H670" i="1"/>
  <c r="M670" i="1" s="1"/>
  <c r="N670" i="1" s="1"/>
  <c r="H671" i="1"/>
  <c r="M671" i="1" s="1"/>
  <c r="N671" i="1" s="1"/>
  <c r="H672" i="1"/>
  <c r="M672" i="1" s="1"/>
  <c r="N672" i="1" s="1"/>
  <c r="H673" i="1"/>
  <c r="M673" i="1" s="1"/>
  <c r="N673" i="1" s="1"/>
  <c r="H674" i="1"/>
  <c r="M674" i="1" s="1"/>
  <c r="N674" i="1" s="1"/>
  <c r="H675" i="1"/>
  <c r="M675" i="1" s="1"/>
  <c r="N675" i="1" s="1"/>
  <c r="H676" i="1"/>
  <c r="M676" i="1" s="1"/>
  <c r="N676" i="1" s="1"/>
  <c r="H677" i="1"/>
  <c r="M677" i="1" s="1"/>
  <c r="N677" i="1" s="1"/>
  <c r="H678" i="1"/>
  <c r="M678" i="1" s="1"/>
  <c r="N678" i="1" s="1"/>
  <c r="H679" i="1"/>
  <c r="M679" i="1" s="1"/>
  <c r="N679" i="1" s="1"/>
  <c r="H680" i="1"/>
  <c r="M680" i="1" s="1"/>
  <c r="N680" i="1" s="1"/>
  <c r="H681" i="1"/>
  <c r="M681" i="1" s="1"/>
  <c r="N681" i="1" s="1"/>
  <c r="H682" i="1"/>
  <c r="M682" i="1" s="1"/>
  <c r="N682" i="1" s="1"/>
  <c r="H683" i="1"/>
  <c r="M683" i="1" s="1"/>
  <c r="N683" i="1" s="1"/>
  <c r="H684" i="1"/>
  <c r="M684" i="1" s="1"/>
  <c r="N684" i="1" s="1"/>
  <c r="H685" i="1"/>
  <c r="M685" i="1" s="1"/>
  <c r="N685" i="1" s="1"/>
  <c r="H686" i="1"/>
  <c r="M686" i="1" s="1"/>
  <c r="N686" i="1" s="1"/>
  <c r="H687" i="1"/>
  <c r="M687" i="1" s="1"/>
  <c r="N687" i="1" s="1"/>
  <c r="H688" i="1"/>
  <c r="M688" i="1" s="1"/>
  <c r="N688" i="1" s="1"/>
  <c r="H689" i="1"/>
  <c r="M689" i="1" s="1"/>
  <c r="N689" i="1" s="1"/>
  <c r="H690" i="1"/>
  <c r="M690" i="1" s="1"/>
  <c r="N690" i="1" s="1"/>
  <c r="H691" i="1"/>
  <c r="M691" i="1" s="1"/>
  <c r="N691" i="1" s="1"/>
  <c r="H692" i="1"/>
  <c r="M692" i="1" s="1"/>
  <c r="N692" i="1" s="1"/>
  <c r="H693" i="1"/>
  <c r="M693" i="1" s="1"/>
  <c r="N693" i="1" s="1"/>
  <c r="H694" i="1"/>
  <c r="M694" i="1" s="1"/>
  <c r="N694" i="1" s="1"/>
  <c r="H695" i="1"/>
  <c r="M695" i="1" s="1"/>
  <c r="N695" i="1" s="1"/>
  <c r="H696" i="1"/>
  <c r="M696" i="1" s="1"/>
  <c r="N696" i="1" s="1"/>
  <c r="H697" i="1"/>
  <c r="M697" i="1" s="1"/>
  <c r="N697" i="1" s="1"/>
  <c r="H698" i="1"/>
  <c r="M698" i="1" s="1"/>
  <c r="N698" i="1" s="1"/>
  <c r="H699" i="1"/>
  <c r="M699" i="1" s="1"/>
  <c r="N699" i="1" s="1"/>
  <c r="H700" i="1"/>
  <c r="M700" i="1" s="1"/>
  <c r="N700" i="1" s="1"/>
  <c r="H701" i="1"/>
  <c r="M701" i="1" s="1"/>
  <c r="N701" i="1" s="1"/>
  <c r="H702" i="1"/>
  <c r="M702" i="1" s="1"/>
  <c r="N702" i="1" s="1"/>
  <c r="H703" i="1"/>
  <c r="M703" i="1" s="1"/>
  <c r="N703" i="1" s="1"/>
  <c r="H704" i="1"/>
  <c r="M704" i="1" s="1"/>
  <c r="N704" i="1" s="1"/>
  <c r="H705" i="1"/>
  <c r="M705" i="1" s="1"/>
  <c r="N705" i="1" s="1"/>
  <c r="H706" i="1"/>
  <c r="M706" i="1" s="1"/>
  <c r="N706" i="1" s="1"/>
  <c r="H707" i="1"/>
  <c r="M707" i="1" s="1"/>
  <c r="N707" i="1" s="1"/>
  <c r="H708" i="1"/>
  <c r="M708" i="1" s="1"/>
  <c r="N708" i="1" s="1"/>
  <c r="H709" i="1"/>
  <c r="M709" i="1" s="1"/>
  <c r="N709" i="1" s="1"/>
  <c r="H710" i="1"/>
  <c r="M710" i="1" s="1"/>
  <c r="N710" i="1" s="1"/>
  <c r="H711" i="1"/>
  <c r="M711" i="1" s="1"/>
  <c r="N711" i="1" s="1"/>
  <c r="H712" i="1"/>
  <c r="M712" i="1" s="1"/>
  <c r="N712" i="1" s="1"/>
  <c r="H713" i="1"/>
  <c r="M713" i="1" s="1"/>
  <c r="N713" i="1" s="1"/>
  <c r="H714" i="1"/>
  <c r="M714" i="1" s="1"/>
  <c r="N714" i="1" s="1"/>
  <c r="H715" i="1"/>
  <c r="M715" i="1" s="1"/>
  <c r="N715" i="1" s="1"/>
  <c r="H716" i="1"/>
  <c r="M716" i="1" s="1"/>
  <c r="N716" i="1" s="1"/>
  <c r="H717" i="1"/>
  <c r="M717" i="1" s="1"/>
  <c r="N717" i="1" s="1"/>
  <c r="H718" i="1"/>
  <c r="M718" i="1" s="1"/>
  <c r="N718" i="1" s="1"/>
  <c r="H719" i="1"/>
  <c r="M719" i="1" s="1"/>
  <c r="N719" i="1" s="1"/>
  <c r="H720" i="1"/>
  <c r="M720" i="1" s="1"/>
  <c r="N720" i="1" s="1"/>
  <c r="H721" i="1"/>
  <c r="M721" i="1" s="1"/>
  <c r="N721" i="1" s="1"/>
  <c r="H722" i="1"/>
  <c r="M722" i="1" s="1"/>
  <c r="N722" i="1" s="1"/>
  <c r="H723" i="1"/>
  <c r="M723" i="1" s="1"/>
  <c r="N723" i="1" s="1"/>
  <c r="H724" i="1"/>
  <c r="M724" i="1" s="1"/>
  <c r="N724" i="1" s="1"/>
  <c r="H725" i="1"/>
  <c r="M725" i="1" s="1"/>
  <c r="N725" i="1" s="1"/>
  <c r="H726" i="1"/>
  <c r="M726" i="1" s="1"/>
  <c r="N726" i="1" s="1"/>
  <c r="H727" i="1"/>
  <c r="M727" i="1" s="1"/>
  <c r="N727" i="1" s="1"/>
  <c r="H728" i="1"/>
  <c r="M728" i="1" s="1"/>
  <c r="N728" i="1" s="1"/>
  <c r="H729" i="1"/>
  <c r="M729" i="1" s="1"/>
  <c r="N729" i="1" s="1"/>
  <c r="H730" i="1"/>
  <c r="M730" i="1" s="1"/>
  <c r="N730" i="1" s="1"/>
  <c r="H731" i="1"/>
  <c r="M731" i="1" s="1"/>
  <c r="N731" i="1" s="1"/>
  <c r="H732" i="1"/>
  <c r="M732" i="1" s="1"/>
  <c r="N732" i="1" s="1"/>
  <c r="H733" i="1"/>
  <c r="M733" i="1" s="1"/>
  <c r="N733" i="1" s="1"/>
  <c r="H734" i="1"/>
  <c r="M734" i="1" s="1"/>
  <c r="N734" i="1" s="1"/>
  <c r="H735" i="1"/>
  <c r="M735" i="1" s="1"/>
  <c r="N735" i="1" s="1"/>
  <c r="H736" i="1"/>
  <c r="M736" i="1" s="1"/>
  <c r="N736" i="1" s="1"/>
  <c r="H737" i="1"/>
  <c r="M737" i="1" s="1"/>
  <c r="N737" i="1" s="1"/>
  <c r="H738" i="1"/>
  <c r="M738" i="1" s="1"/>
  <c r="N738" i="1" s="1"/>
  <c r="H739" i="1"/>
  <c r="M739" i="1" s="1"/>
  <c r="N739" i="1" s="1"/>
  <c r="H740" i="1"/>
  <c r="M740" i="1" s="1"/>
  <c r="N740" i="1" s="1"/>
  <c r="H741" i="1"/>
  <c r="M741" i="1" s="1"/>
  <c r="N741" i="1" s="1"/>
  <c r="H742" i="1"/>
  <c r="M742" i="1" s="1"/>
  <c r="N742" i="1" s="1"/>
  <c r="H743" i="1"/>
  <c r="M743" i="1" s="1"/>
  <c r="N743" i="1" s="1"/>
  <c r="H744" i="1"/>
  <c r="M744" i="1" s="1"/>
  <c r="N744" i="1" s="1"/>
  <c r="H745" i="1"/>
  <c r="M745" i="1" s="1"/>
  <c r="N745" i="1" s="1"/>
  <c r="H746" i="1"/>
  <c r="M746" i="1" s="1"/>
  <c r="N746" i="1" s="1"/>
  <c r="H747" i="1"/>
  <c r="M747" i="1" s="1"/>
  <c r="N747" i="1" s="1"/>
  <c r="H748" i="1"/>
  <c r="M748" i="1" s="1"/>
  <c r="N748" i="1" s="1"/>
  <c r="H749" i="1"/>
  <c r="M749" i="1" s="1"/>
  <c r="N749" i="1" s="1"/>
  <c r="H750" i="1"/>
  <c r="M750" i="1" s="1"/>
  <c r="N750" i="1" s="1"/>
  <c r="H751" i="1"/>
  <c r="M751" i="1" s="1"/>
  <c r="N751" i="1" s="1"/>
  <c r="H752" i="1"/>
  <c r="M752" i="1" s="1"/>
  <c r="N752" i="1" s="1"/>
  <c r="H753" i="1"/>
  <c r="M753" i="1" s="1"/>
  <c r="N753" i="1" s="1"/>
  <c r="H754" i="1"/>
  <c r="M754" i="1" s="1"/>
  <c r="N754" i="1" s="1"/>
  <c r="H755" i="1"/>
  <c r="M755" i="1" s="1"/>
  <c r="N755" i="1" s="1"/>
  <c r="H756" i="1"/>
  <c r="M756" i="1" s="1"/>
  <c r="N756" i="1" s="1"/>
  <c r="H757" i="1"/>
  <c r="M757" i="1" s="1"/>
  <c r="N757" i="1" s="1"/>
  <c r="H758" i="1"/>
  <c r="M758" i="1" s="1"/>
  <c r="N758" i="1" s="1"/>
  <c r="H759" i="1"/>
  <c r="M759" i="1" s="1"/>
  <c r="N759" i="1" s="1"/>
  <c r="H760" i="1"/>
  <c r="M760" i="1" s="1"/>
  <c r="N760" i="1" s="1"/>
  <c r="H761" i="1"/>
  <c r="M761" i="1" s="1"/>
  <c r="N761" i="1" s="1"/>
  <c r="H762" i="1"/>
  <c r="M762" i="1" s="1"/>
  <c r="N762" i="1" s="1"/>
  <c r="H763" i="1"/>
  <c r="M763" i="1" s="1"/>
  <c r="N763" i="1" s="1"/>
  <c r="H764" i="1"/>
  <c r="M764" i="1" s="1"/>
  <c r="N764" i="1" s="1"/>
  <c r="H765" i="1"/>
  <c r="M765" i="1" s="1"/>
  <c r="N765" i="1" s="1"/>
  <c r="H766" i="1"/>
  <c r="M766" i="1" s="1"/>
  <c r="N766" i="1" s="1"/>
  <c r="H767" i="1"/>
  <c r="M767" i="1" s="1"/>
  <c r="N767" i="1" s="1"/>
  <c r="H768" i="1"/>
  <c r="M768" i="1" s="1"/>
  <c r="N768" i="1" s="1"/>
  <c r="H769" i="1"/>
  <c r="M769" i="1" s="1"/>
  <c r="N769" i="1" s="1"/>
  <c r="H770" i="1"/>
  <c r="M770" i="1" s="1"/>
  <c r="N770" i="1" s="1"/>
  <c r="H771" i="1"/>
  <c r="M771" i="1" s="1"/>
  <c r="N771" i="1" s="1"/>
  <c r="H772" i="1"/>
  <c r="M772" i="1" s="1"/>
  <c r="N772" i="1" s="1"/>
  <c r="H773" i="1"/>
  <c r="M773" i="1" s="1"/>
  <c r="N773" i="1" s="1"/>
  <c r="H774" i="1"/>
  <c r="M774" i="1" s="1"/>
  <c r="N774" i="1" s="1"/>
  <c r="H775" i="1"/>
  <c r="M775" i="1" s="1"/>
  <c r="N775" i="1" s="1"/>
  <c r="H776" i="1"/>
  <c r="M776" i="1" s="1"/>
  <c r="N776" i="1" s="1"/>
  <c r="H777" i="1"/>
  <c r="M777" i="1" s="1"/>
  <c r="N777" i="1" s="1"/>
  <c r="H778" i="1"/>
  <c r="M778" i="1" s="1"/>
  <c r="N778" i="1" s="1"/>
  <c r="H779" i="1"/>
  <c r="M779" i="1" s="1"/>
  <c r="N779" i="1" s="1"/>
  <c r="H780" i="1"/>
  <c r="M780" i="1" s="1"/>
  <c r="N780" i="1" s="1"/>
  <c r="H781" i="1"/>
  <c r="M781" i="1" s="1"/>
  <c r="N781" i="1" s="1"/>
  <c r="H782" i="1"/>
  <c r="M782" i="1" s="1"/>
  <c r="N782" i="1" s="1"/>
  <c r="H783" i="1"/>
  <c r="M783" i="1" s="1"/>
  <c r="N783" i="1" s="1"/>
  <c r="H784" i="1"/>
  <c r="M784" i="1" s="1"/>
  <c r="N784" i="1" s="1"/>
  <c r="H785" i="1"/>
  <c r="M785" i="1" s="1"/>
  <c r="N785" i="1" s="1"/>
  <c r="H786" i="1"/>
  <c r="M786" i="1" s="1"/>
  <c r="N786" i="1" s="1"/>
  <c r="H787" i="1"/>
  <c r="M787" i="1" s="1"/>
  <c r="N787" i="1" s="1"/>
  <c r="H788" i="1"/>
  <c r="M788" i="1" s="1"/>
  <c r="N788" i="1" s="1"/>
  <c r="H789" i="1"/>
  <c r="M789" i="1" s="1"/>
  <c r="N789" i="1" s="1"/>
  <c r="H790" i="1"/>
  <c r="M790" i="1" s="1"/>
  <c r="N790" i="1" s="1"/>
  <c r="H791" i="1"/>
  <c r="M791" i="1" s="1"/>
  <c r="N791" i="1" s="1"/>
  <c r="H792" i="1"/>
  <c r="M792" i="1" s="1"/>
  <c r="N792" i="1" s="1"/>
  <c r="H793" i="1"/>
  <c r="M793" i="1" s="1"/>
  <c r="N793" i="1" s="1"/>
  <c r="H794" i="1"/>
  <c r="M794" i="1" s="1"/>
  <c r="N794" i="1" s="1"/>
  <c r="H795" i="1"/>
  <c r="M795" i="1" s="1"/>
  <c r="N795" i="1" s="1"/>
  <c r="H796" i="1"/>
  <c r="M796" i="1" s="1"/>
  <c r="N796" i="1" s="1"/>
  <c r="H797" i="1"/>
  <c r="M797" i="1" s="1"/>
  <c r="N797" i="1" s="1"/>
  <c r="H798" i="1"/>
  <c r="M798" i="1" s="1"/>
  <c r="N798" i="1" s="1"/>
  <c r="H799" i="1"/>
  <c r="M799" i="1" s="1"/>
  <c r="N799" i="1" s="1"/>
  <c r="H800" i="1"/>
  <c r="M800" i="1" s="1"/>
  <c r="N800" i="1" s="1"/>
  <c r="H801" i="1"/>
  <c r="M801" i="1" s="1"/>
  <c r="N801" i="1" s="1"/>
  <c r="H802" i="1"/>
  <c r="M802" i="1" s="1"/>
  <c r="N802" i="1" s="1"/>
  <c r="H803" i="1"/>
  <c r="M803" i="1" s="1"/>
  <c r="N803" i="1" s="1"/>
  <c r="H804" i="1"/>
  <c r="M804" i="1" s="1"/>
  <c r="N804" i="1" s="1"/>
  <c r="H805" i="1"/>
  <c r="M805" i="1" s="1"/>
  <c r="N805" i="1" s="1"/>
  <c r="H806" i="1"/>
  <c r="M806" i="1" s="1"/>
  <c r="N806" i="1" s="1"/>
  <c r="H807" i="1"/>
  <c r="M807" i="1" s="1"/>
  <c r="N807" i="1" s="1"/>
  <c r="H808" i="1"/>
  <c r="M808" i="1" s="1"/>
  <c r="N808" i="1" s="1"/>
  <c r="H809" i="1"/>
  <c r="M809" i="1" s="1"/>
  <c r="N809" i="1" s="1"/>
  <c r="H810" i="1"/>
  <c r="M810" i="1" s="1"/>
  <c r="N810" i="1" s="1"/>
  <c r="H811" i="1"/>
  <c r="M811" i="1" s="1"/>
  <c r="N811" i="1" s="1"/>
  <c r="H812" i="1"/>
  <c r="M812" i="1" s="1"/>
  <c r="N812" i="1" s="1"/>
  <c r="H813" i="1"/>
  <c r="M813" i="1" s="1"/>
  <c r="N813" i="1" s="1"/>
  <c r="H814" i="1"/>
  <c r="M814" i="1" s="1"/>
  <c r="N814" i="1" s="1"/>
  <c r="H815" i="1"/>
  <c r="M815" i="1" s="1"/>
  <c r="N815" i="1" s="1"/>
  <c r="H816" i="1"/>
  <c r="M816" i="1" s="1"/>
  <c r="N816" i="1" s="1"/>
  <c r="H817" i="1"/>
  <c r="M817" i="1" s="1"/>
  <c r="N817" i="1" s="1"/>
  <c r="H818" i="1"/>
  <c r="M818" i="1" s="1"/>
  <c r="N818" i="1" s="1"/>
  <c r="H819" i="1"/>
  <c r="M819" i="1" s="1"/>
  <c r="N819" i="1" s="1"/>
  <c r="H820" i="1"/>
  <c r="M820" i="1" s="1"/>
  <c r="N820" i="1" s="1"/>
  <c r="H821" i="1"/>
  <c r="M821" i="1" s="1"/>
  <c r="N821" i="1" s="1"/>
  <c r="H822" i="1"/>
  <c r="M822" i="1" s="1"/>
  <c r="N822" i="1" s="1"/>
  <c r="H823" i="1"/>
  <c r="M823" i="1" s="1"/>
  <c r="N823" i="1" s="1"/>
  <c r="H824" i="1"/>
  <c r="M824" i="1" s="1"/>
  <c r="N824" i="1" s="1"/>
  <c r="H825" i="1"/>
  <c r="M825" i="1" s="1"/>
  <c r="N825" i="1" s="1"/>
  <c r="H826" i="1"/>
  <c r="M826" i="1" s="1"/>
  <c r="N826" i="1" s="1"/>
  <c r="H827" i="1"/>
  <c r="M827" i="1" s="1"/>
  <c r="N827" i="1" s="1"/>
  <c r="H828" i="1"/>
  <c r="M828" i="1" s="1"/>
  <c r="N828" i="1" s="1"/>
  <c r="H829" i="1"/>
  <c r="M829" i="1" s="1"/>
  <c r="N829" i="1" s="1"/>
  <c r="H830" i="1"/>
  <c r="M830" i="1" s="1"/>
  <c r="N830" i="1" s="1"/>
  <c r="H831" i="1"/>
  <c r="M831" i="1" s="1"/>
  <c r="N831" i="1" s="1"/>
  <c r="H832" i="1"/>
  <c r="M832" i="1" s="1"/>
  <c r="N832" i="1" s="1"/>
  <c r="H833" i="1"/>
  <c r="M833" i="1" s="1"/>
  <c r="N833" i="1" s="1"/>
  <c r="H834" i="1"/>
  <c r="M834" i="1" s="1"/>
  <c r="N834" i="1" s="1"/>
  <c r="H835" i="1"/>
  <c r="M835" i="1" s="1"/>
  <c r="N835" i="1" s="1"/>
  <c r="H836" i="1"/>
  <c r="M836" i="1" s="1"/>
  <c r="N836" i="1" s="1"/>
  <c r="H837" i="1"/>
  <c r="M837" i="1" s="1"/>
  <c r="N837" i="1" s="1"/>
  <c r="H838" i="1"/>
  <c r="M838" i="1" s="1"/>
  <c r="N838" i="1" s="1"/>
  <c r="H839" i="1"/>
  <c r="M839" i="1" s="1"/>
  <c r="N839" i="1" s="1"/>
  <c r="H840" i="1"/>
  <c r="M840" i="1" s="1"/>
  <c r="N840" i="1" s="1"/>
  <c r="H841" i="1"/>
  <c r="M841" i="1" s="1"/>
  <c r="N841" i="1" s="1"/>
  <c r="H842" i="1"/>
  <c r="M842" i="1" s="1"/>
  <c r="N842" i="1" s="1"/>
  <c r="H843" i="1"/>
  <c r="M843" i="1" s="1"/>
  <c r="N843" i="1" s="1"/>
  <c r="H844" i="1"/>
  <c r="M844" i="1" s="1"/>
  <c r="N844" i="1" s="1"/>
  <c r="H845" i="1"/>
  <c r="M845" i="1" s="1"/>
  <c r="N845" i="1" s="1"/>
  <c r="H846" i="1"/>
  <c r="M846" i="1" s="1"/>
  <c r="N846" i="1" s="1"/>
  <c r="H847" i="1"/>
  <c r="M847" i="1" s="1"/>
  <c r="N847" i="1" s="1"/>
  <c r="H848" i="1"/>
  <c r="M848" i="1" s="1"/>
  <c r="N848" i="1" s="1"/>
  <c r="H849" i="1"/>
  <c r="M849" i="1" s="1"/>
  <c r="N849" i="1" s="1"/>
  <c r="H850" i="1"/>
  <c r="M850" i="1" s="1"/>
  <c r="N850" i="1" s="1"/>
  <c r="H851" i="1"/>
  <c r="M851" i="1" s="1"/>
  <c r="N851" i="1" s="1"/>
  <c r="H852" i="1"/>
  <c r="M852" i="1" s="1"/>
  <c r="N852" i="1" s="1"/>
  <c r="H853" i="1"/>
  <c r="M853" i="1" s="1"/>
  <c r="N853" i="1" s="1"/>
  <c r="H854" i="1"/>
  <c r="M854" i="1" s="1"/>
  <c r="N854" i="1" s="1"/>
  <c r="H855" i="1"/>
  <c r="M855" i="1" s="1"/>
  <c r="N855" i="1" s="1"/>
  <c r="H856" i="1"/>
  <c r="M856" i="1" s="1"/>
  <c r="N856" i="1" s="1"/>
  <c r="H857" i="1"/>
  <c r="M857" i="1" s="1"/>
  <c r="N857" i="1" s="1"/>
  <c r="H858" i="1"/>
  <c r="M858" i="1" s="1"/>
  <c r="N858" i="1" s="1"/>
  <c r="H859" i="1"/>
  <c r="M859" i="1" s="1"/>
  <c r="N859" i="1" s="1"/>
  <c r="H860" i="1"/>
  <c r="M860" i="1" s="1"/>
  <c r="N860" i="1" s="1"/>
  <c r="H861" i="1"/>
  <c r="M861" i="1" s="1"/>
  <c r="N861" i="1" s="1"/>
  <c r="H862" i="1"/>
  <c r="M862" i="1" s="1"/>
  <c r="N862" i="1" s="1"/>
  <c r="H863" i="1"/>
  <c r="M863" i="1" s="1"/>
  <c r="N863" i="1" s="1"/>
  <c r="H864" i="1"/>
  <c r="M864" i="1" s="1"/>
  <c r="N864" i="1" s="1"/>
  <c r="H865" i="1"/>
  <c r="M865" i="1" s="1"/>
  <c r="N865" i="1" s="1"/>
  <c r="H866" i="1"/>
  <c r="M866" i="1" s="1"/>
  <c r="N866" i="1" s="1"/>
  <c r="H867" i="1"/>
  <c r="M867" i="1" s="1"/>
  <c r="N867" i="1" s="1"/>
  <c r="H868" i="1"/>
  <c r="M868" i="1" s="1"/>
  <c r="N868" i="1" s="1"/>
  <c r="H869" i="1"/>
  <c r="M869" i="1" s="1"/>
  <c r="N869" i="1" s="1"/>
  <c r="H870" i="1"/>
  <c r="M870" i="1" s="1"/>
  <c r="N870" i="1" s="1"/>
  <c r="H871" i="1"/>
  <c r="M871" i="1" s="1"/>
  <c r="N871" i="1" s="1"/>
  <c r="H872" i="1"/>
  <c r="M872" i="1" s="1"/>
  <c r="N872" i="1" s="1"/>
  <c r="H873" i="1"/>
  <c r="M873" i="1" s="1"/>
  <c r="N873" i="1" s="1"/>
  <c r="H874" i="1"/>
  <c r="M874" i="1" s="1"/>
  <c r="N874" i="1" s="1"/>
  <c r="H875" i="1"/>
  <c r="M875" i="1" s="1"/>
  <c r="N875" i="1" s="1"/>
  <c r="H876" i="1"/>
  <c r="M876" i="1" s="1"/>
  <c r="N876" i="1" s="1"/>
  <c r="H877" i="1"/>
  <c r="M877" i="1" s="1"/>
  <c r="N877" i="1" s="1"/>
  <c r="H878" i="1"/>
  <c r="M878" i="1" s="1"/>
  <c r="N878" i="1" s="1"/>
  <c r="H879" i="1"/>
  <c r="M879" i="1" s="1"/>
  <c r="N879" i="1" s="1"/>
  <c r="H880" i="1"/>
  <c r="M880" i="1" s="1"/>
  <c r="N880" i="1" s="1"/>
  <c r="H881" i="1"/>
  <c r="M881" i="1" s="1"/>
  <c r="N881" i="1" s="1"/>
  <c r="H882" i="1"/>
  <c r="M882" i="1" s="1"/>
  <c r="N882" i="1" s="1"/>
  <c r="H883" i="1"/>
  <c r="M883" i="1" s="1"/>
  <c r="N883" i="1" s="1"/>
  <c r="H884" i="1"/>
  <c r="M884" i="1" s="1"/>
  <c r="N884" i="1" s="1"/>
  <c r="H885" i="1"/>
  <c r="M885" i="1" s="1"/>
  <c r="N885" i="1" s="1"/>
  <c r="H886" i="1"/>
  <c r="M886" i="1" s="1"/>
  <c r="N886" i="1" s="1"/>
  <c r="H887" i="1"/>
  <c r="M887" i="1" s="1"/>
  <c r="N887" i="1" s="1"/>
  <c r="H888" i="1"/>
  <c r="M888" i="1" s="1"/>
  <c r="N888" i="1" s="1"/>
  <c r="H889" i="1"/>
  <c r="M889" i="1" s="1"/>
  <c r="N889" i="1" s="1"/>
  <c r="H890" i="1"/>
  <c r="M890" i="1" s="1"/>
  <c r="N890" i="1" s="1"/>
  <c r="H891" i="1"/>
  <c r="M891" i="1" s="1"/>
  <c r="N891" i="1" s="1"/>
  <c r="H892" i="1"/>
  <c r="M892" i="1" s="1"/>
  <c r="N892" i="1" s="1"/>
  <c r="H893" i="1"/>
  <c r="M893" i="1" s="1"/>
  <c r="N893" i="1" s="1"/>
  <c r="H894" i="1"/>
  <c r="M894" i="1" s="1"/>
  <c r="N894" i="1" s="1"/>
  <c r="H895" i="1"/>
  <c r="M895" i="1" s="1"/>
  <c r="N895" i="1" s="1"/>
  <c r="H896" i="1"/>
  <c r="M896" i="1" s="1"/>
  <c r="N896" i="1" s="1"/>
  <c r="H897" i="1"/>
  <c r="M897" i="1" s="1"/>
  <c r="N897" i="1" s="1"/>
  <c r="H898" i="1"/>
  <c r="M898" i="1" s="1"/>
  <c r="N898" i="1" s="1"/>
  <c r="H899" i="1"/>
  <c r="M899" i="1" s="1"/>
  <c r="N899" i="1" s="1"/>
  <c r="H900" i="1"/>
  <c r="M900" i="1" s="1"/>
  <c r="N900" i="1" s="1"/>
  <c r="H901" i="1"/>
  <c r="M901" i="1" s="1"/>
  <c r="N901" i="1" s="1"/>
  <c r="H902" i="1"/>
  <c r="M902" i="1" s="1"/>
  <c r="N902" i="1" s="1"/>
  <c r="H903" i="1"/>
  <c r="M903" i="1" s="1"/>
  <c r="N903" i="1" s="1"/>
  <c r="H904" i="1"/>
  <c r="M904" i="1" s="1"/>
  <c r="N904" i="1" s="1"/>
  <c r="H905" i="1"/>
  <c r="M905" i="1" s="1"/>
  <c r="N905" i="1" s="1"/>
  <c r="H906" i="1"/>
  <c r="M906" i="1" s="1"/>
  <c r="N906" i="1" s="1"/>
  <c r="H907" i="1"/>
  <c r="M907" i="1" s="1"/>
  <c r="N907" i="1" s="1"/>
  <c r="H908" i="1"/>
  <c r="M908" i="1" s="1"/>
  <c r="N908" i="1" s="1"/>
  <c r="H909" i="1"/>
  <c r="M909" i="1" s="1"/>
  <c r="N909" i="1" s="1"/>
  <c r="H910" i="1"/>
  <c r="M910" i="1" s="1"/>
  <c r="N910" i="1" s="1"/>
  <c r="H911" i="1"/>
  <c r="M911" i="1" s="1"/>
  <c r="N911" i="1" s="1"/>
  <c r="H912" i="1"/>
  <c r="M912" i="1" s="1"/>
  <c r="N912" i="1" s="1"/>
  <c r="H913" i="1"/>
  <c r="M913" i="1" s="1"/>
  <c r="N913" i="1" s="1"/>
  <c r="H914" i="1"/>
  <c r="M914" i="1" s="1"/>
  <c r="N914" i="1" s="1"/>
  <c r="H915" i="1"/>
  <c r="M915" i="1" s="1"/>
  <c r="N915" i="1" s="1"/>
  <c r="H916" i="1"/>
  <c r="M916" i="1" s="1"/>
  <c r="N916" i="1" s="1"/>
  <c r="H917" i="1"/>
  <c r="M917" i="1" s="1"/>
  <c r="N917" i="1" s="1"/>
  <c r="H918" i="1"/>
  <c r="M918" i="1" s="1"/>
  <c r="N918" i="1" s="1"/>
  <c r="H919" i="1"/>
  <c r="M919" i="1" s="1"/>
  <c r="N919" i="1" s="1"/>
  <c r="H920" i="1"/>
  <c r="M920" i="1" s="1"/>
  <c r="N920" i="1" s="1"/>
  <c r="H921" i="1"/>
  <c r="M921" i="1" s="1"/>
  <c r="N921" i="1" s="1"/>
  <c r="H922" i="1"/>
  <c r="M922" i="1" s="1"/>
  <c r="N922" i="1" s="1"/>
  <c r="H923" i="1"/>
  <c r="M923" i="1" s="1"/>
  <c r="N923" i="1" s="1"/>
  <c r="H924" i="1"/>
  <c r="M924" i="1" s="1"/>
  <c r="N924" i="1" s="1"/>
  <c r="H925" i="1"/>
  <c r="M925" i="1" s="1"/>
  <c r="N925" i="1" s="1"/>
  <c r="H926" i="1"/>
  <c r="M926" i="1" s="1"/>
  <c r="N926" i="1" s="1"/>
  <c r="H927" i="1"/>
  <c r="M927" i="1" s="1"/>
  <c r="N927" i="1" s="1"/>
  <c r="H928" i="1"/>
  <c r="M928" i="1" s="1"/>
  <c r="N928" i="1" s="1"/>
  <c r="H929" i="1"/>
  <c r="M929" i="1" s="1"/>
  <c r="N929" i="1" s="1"/>
  <c r="H930" i="1"/>
  <c r="M930" i="1" s="1"/>
  <c r="N930" i="1" s="1"/>
  <c r="H931" i="1"/>
  <c r="M931" i="1" s="1"/>
  <c r="N931" i="1" s="1"/>
  <c r="H932" i="1"/>
  <c r="M932" i="1" s="1"/>
  <c r="N932" i="1" s="1"/>
  <c r="H933" i="1"/>
  <c r="M933" i="1" s="1"/>
  <c r="N933" i="1" s="1"/>
  <c r="H934" i="1"/>
  <c r="M934" i="1" s="1"/>
  <c r="N934" i="1" s="1"/>
  <c r="H935" i="1"/>
  <c r="M935" i="1" s="1"/>
  <c r="N935" i="1" s="1"/>
  <c r="H936" i="1"/>
  <c r="M936" i="1" s="1"/>
  <c r="N936" i="1" s="1"/>
  <c r="H937" i="1"/>
  <c r="M937" i="1" s="1"/>
  <c r="N937" i="1" s="1"/>
  <c r="H938" i="1"/>
  <c r="M938" i="1" s="1"/>
  <c r="N938" i="1" s="1"/>
  <c r="H939" i="1"/>
  <c r="M939" i="1" s="1"/>
  <c r="N939" i="1" s="1"/>
  <c r="H940" i="1"/>
  <c r="M940" i="1" s="1"/>
  <c r="N940" i="1" s="1"/>
  <c r="H941" i="1"/>
  <c r="M941" i="1" s="1"/>
  <c r="N941" i="1" s="1"/>
  <c r="H942" i="1"/>
  <c r="M942" i="1" s="1"/>
  <c r="N942" i="1" s="1"/>
  <c r="H943" i="1"/>
  <c r="M943" i="1" s="1"/>
  <c r="N943" i="1" s="1"/>
  <c r="H944" i="1"/>
  <c r="M944" i="1" s="1"/>
  <c r="N944" i="1" s="1"/>
  <c r="H945" i="1"/>
  <c r="M945" i="1" s="1"/>
  <c r="N945" i="1" s="1"/>
  <c r="H946" i="1"/>
  <c r="M946" i="1" s="1"/>
  <c r="N946" i="1" s="1"/>
  <c r="H947" i="1"/>
  <c r="M947" i="1" s="1"/>
  <c r="N947" i="1" s="1"/>
  <c r="H948" i="1"/>
  <c r="M948" i="1" s="1"/>
  <c r="N948" i="1" s="1"/>
  <c r="H949" i="1"/>
  <c r="M949" i="1" s="1"/>
  <c r="N949" i="1" s="1"/>
  <c r="H950" i="1"/>
  <c r="M950" i="1" s="1"/>
  <c r="N950" i="1" s="1"/>
  <c r="H951" i="1"/>
  <c r="M951" i="1" s="1"/>
  <c r="N951" i="1" s="1"/>
  <c r="H952" i="1"/>
  <c r="M952" i="1" s="1"/>
  <c r="N952" i="1" s="1"/>
  <c r="H953" i="1"/>
  <c r="M953" i="1" s="1"/>
  <c r="N953" i="1" s="1"/>
  <c r="H954" i="1"/>
  <c r="M954" i="1" s="1"/>
  <c r="N954" i="1" s="1"/>
  <c r="H955" i="1"/>
  <c r="M955" i="1" s="1"/>
  <c r="N955" i="1" s="1"/>
  <c r="H956" i="1"/>
  <c r="M956" i="1" s="1"/>
  <c r="N956" i="1" s="1"/>
  <c r="H957" i="1"/>
  <c r="M957" i="1" s="1"/>
  <c r="N957" i="1" s="1"/>
  <c r="H958" i="1"/>
  <c r="M958" i="1" s="1"/>
  <c r="N958" i="1" s="1"/>
  <c r="H959" i="1"/>
  <c r="M959" i="1" s="1"/>
  <c r="N959" i="1" s="1"/>
  <c r="H960" i="1"/>
  <c r="M960" i="1" s="1"/>
  <c r="N960" i="1" s="1"/>
  <c r="H961" i="1"/>
  <c r="M961" i="1" s="1"/>
  <c r="N961" i="1" s="1"/>
  <c r="H962" i="1"/>
  <c r="M962" i="1" s="1"/>
  <c r="N962" i="1" s="1"/>
  <c r="H963" i="1"/>
  <c r="M963" i="1" s="1"/>
  <c r="N963" i="1" s="1"/>
  <c r="H964" i="1"/>
  <c r="M964" i="1" s="1"/>
  <c r="N964" i="1" s="1"/>
  <c r="H965" i="1"/>
  <c r="M965" i="1" s="1"/>
  <c r="N965" i="1" s="1"/>
  <c r="H966" i="1"/>
  <c r="M966" i="1" s="1"/>
  <c r="N966" i="1" s="1"/>
  <c r="H967" i="1"/>
  <c r="M967" i="1" s="1"/>
  <c r="N967" i="1" s="1"/>
  <c r="H968" i="1"/>
  <c r="M968" i="1" s="1"/>
  <c r="N968" i="1" s="1"/>
  <c r="H969" i="1"/>
  <c r="M969" i="1" s="1"/>
  <c r="N969" i="1" s="1"/>
  <c r="H970" i="1"/>
  <c r="M970" i="1" s="1"/>
  <c r="N970" i="1" s="1"/>
  <c r="H971" i="1"/>
  <c r="M971" i="1" s="1"/>
  <c r="N971" i="1" s="1"/>
  <c r="H972" i="1"/>
  <c r="M972" i="1" s="1"/>
  <c r="N972" i="1" s="1"/>
  <c r="H973" i="1"/>
  <c r="M973" i="1" s="1"/>
  <c r="N973" i="1" s="1"/>
  <c r="H974" i="1"/>
  <c r="M974" i="1" s="1"/>
  <c r="N974" i="1" s="1"/>
  <c r="H975" i="1"/>
  <c r="M975" i="1" s="1"/>
  <c r="N975" i="1" s="1"/>
  <c r="H976" i="1"/>
  <c r="M976" i="1" s="1"/>
  <c r="N976" i="1" s="1"/>
  <c r="H977" i="1"/>
  <c r="M977" i="1" s="1"/>
  <c r="N977" i="1" s="1"/>
  <c r="H978" i="1"/>
  <c r="M978" i="1" s="1"/>
  <c r="N978" i="1" s="1"/>
  <c r="H979" i="1"/>
  <c r="M979" i="1" s="1"/>
  <c r="N979" i="1" s="1"/>
  <c r="H980" i="1"/>
  <c r="M980" i="1" s="1"/>
  <c r="N980" i="1" s="1"/>
  <c r="H981" i="1"/>
  <c r="M981" i="1" s="1"/>
  <c r="N981" i="1" s="1"/>
  <c r="H982" i="1"/>
  <c r="M982" i="1" s="1"/>
  <c r="N982" i="1" s="1"/>
  <c r="H983" i="1"/>
  <c r="M983" i="1" s="1"/>
  <c r="N983" i="1" s="1"/>
  <c r="H984" i="1"/>
  <c r="M984" i="1" s="1"/>
  <c r="N984" i="1" s="1"/>
  <c r="H985" i="1"/>
  <c r="M985" i="1" s="1"/>
  <c r="N985" i="1" s="1"/>
  <c r="H986" i="1"/>
  <c r="M986" i="1" s="1"/>
  <c r="N986" i="1" s="1"/>
  <c r="H987" i="1"/>
  <c r="M987" i="1" s="1"/>
  <c r="N987" i="1" s="1"/>
  <c r="H988" i="1"/>
  <c r="M988" i="1" s="1"/>
  <c r="N988" i="1" s="1"/>
  <c r="H989" i="1"/>
  <c r="M989" i="1" s="1"/>
  <c r="N989" i="1" s="1"/>
  <c r="H990" i="1"/>
  <c r="M990" i="1" s="1"/>
  <c r="N990" i="1" s="1"/>
  <c r="H991" i="1"/>
  <c r="M991" i="1" s="1"/>
  <c r="N991" i="1" s="1"/>
  <c r="H992" i="1"/>
  <c r="M992" i="1" s="1"/>
  <c r="N992" i="1" s="1"/>
  <c r="H993" i="1"/>
  <c r="M993" i="1" s="1"/>
  <c r="N993" i="1" s="1"/>
  <c r="H994" i="1"/>
  <c r="M994" i="1" s="1"/>
  <c r="N994" i="1" s="1"/>
  <c r="H995" i="1"/>
  <c r="M995" i="1" s="1"/>
  <c r="N995" i="1" s="1"/>
  <c r="H996" i="1"/>
  <c r="M996" i="1" s="1"/>
  <c r="N996" i="1" s="1"/>
  <c r="H997" i="1"/>
  <c r="M997" i="1" s="1"/>
  <c r="N997" i="1" s="1"/>
  <c r="H998" i="1"/>
  <c r="M998" i="1" s="1"/>
  <c r="N998" i="1" s="1"/>
  <c r="H999" i="1"/>
  <c r="M999" i="1" s="1"/>
  <c r="N999" i="1" s="1"/>
  <c r="H1000" i="1"/>
  <c r="M1000" i="1" s="1"/>
  <c r="N1000" i="1" s="1"/>
  <c r="H1001" i="1"/>
  <c r="M1001" i="1" s="1"/>
  <c r="N1001" i="1" s="1"/>
  <c r="H1002" i="1"/>
  <c r="M1002" i="1" s="1"/>
  <c r="N1002" i="1" s="1"/>
  <c r="H1003" i="1"/>
  <c r="M1003" i="1" s="1"/>
  <c r="N1003" i="1" s="1"/>
  <c r="H1004" i="1"/>
  <c r="M1004" i="1" s="1"/>
  <c r="N1004" i="1" s="1"/>
  <c r="H1005" i="1"/>
  <c r="M1005" i="1" s="1"/>
  <c r="N1005" i="1" s="1"/>
  <c r="H1006" i="1"/>
  <c r="M1006" i="1" s="1"/>
  <c r="N1006" i="1" s="1"/>
  <c r="H1007" i="1"/>
  <c r="M1007" i="1" s="1"/>
  <c r="N1007" i="1" s="1"/>
  <c r="H1008" i="1"/>
  <c r="M1008" i="1" s="1"/>
  <c r="N1008" i="1" s="1"/>
  <c r="H1009" i="1"/>
  <c r="M1009" i="1" s="1"/>
  <c r="N1009" i="1" s="1"/>
  <c r="H1010" i="1"/>
  <c r="M1010" i="1" s="1"/>
  <c r="N1010" i="1" s="1"/>
  <c r="H1011" i="1"/>
  <c r="M1011" i="1" s="1"/>
  <c r="N1011" i="1" s="1"/>
  <c r="H1012" i="1"/>
  <c r="M1012" i="1" s="1"/>
  <c r="N1012" i="1" s="1"/>
  <c r="H1013" i="1"/>
  <c r="M1013" i="1" s="1"/>
  <c r="N1013" i="1" s="1"/>
  <c r="H1014" i="1"/>
  <c r="M1014" i="1" s="1"/>
  <c r="N1014" i="1" s="1"/>
  <c r="H1015" i="1"/>
  <c r="M1015" i="1" s="1"/>
  <c r="N1015" i="1" s="1"/>
  <c r="H1016" i="1"/>
  <c r="M1016" i="1" s="1"/>
  <c r="N1016" i="1" s="1"/>
  <c r="H1017" i="1"/>
  <c r="M1017" i="1" s="1"/>
  <c r="N1017" i="1" s="1"/>
  <c r="H1018" i="1"/>
  <c r="M1018" i="1" s="1"/>
  <c r="N1018" i="1" s="1"/>
  <c r="H1019" i="1"/>
  <c r="M1019" i="1" s="1"/>
  <c r="N1019" i="1" s="1"/>
  <c r="H1020" i="1"/>
  <c r="M1020" i="1" s="1"/>
  <c r="N1020" i="1" s="1"/>
  <c r="H1021" i="1"/>
  <c r="M1021" i="1" s="1"/>
  <c r="N1021" i="1" s="1"/>
  <c r="H1022" i="1"/>
  <c r="M1022" i="1" s="1"/>
  <c r="N1022" i="1" s="1"/>
  <c r="H1023" i="1"/>
  <c r="M1023" i="1" s="1"/>
  <c r="N1023" i="1" s="1"/>
  <c r="H1024" i="1"/>
  <c r="M1024" i="1" s="1"/>
  <c r="N1024" i="1" s="1"/>
  <c r="H1025" i="1"/>
  <c r="M1025" i="1" s="1"/>
  <c r="N1025" i="1" s="1"/>
  <c r="H1026" i="1"/>
  <c r="M1026" i="1" s="1"/>
  <c r="N1026" i="1" s="1"/>
  <c r="H1027" i="1"/>
  <c r="M1027" i="1" s="1"/>
  <c r="N1027" i="1" s="1"/>
  <c r="H1028" i="1"/>
  <c r="M1028" i="1" s="1"/>
  <c r="N1028" i="1" s="1"/>
  <c r="H1029" i="1"/>
  <c r="M1029" i="1" s="1"/>
  <c r="N1029" i="1" s="1"/>
  <c r="H1030" i="1"/>
  <c r="M1030" i="1" s="1"/>
  <c r="N1030" i="1" s="1"/>
  <c r="H1031" i="1"/>
  <c r="M1031" i="1" s="1"/>
  <c r="N1031" i="1" s="1"/>
  <c r="H1032" i="1"/>
  <c r="M1032" i="1" s="1"/>
  <c r="N1032" i="1" s="1"/>
  <c r="H1033" i="1"/>
  <c r="M1033" i="1" s="1"/>
  <c r="N1033" i="1" s="1"/>
  <c r="H1034" i="1"/>
  <c r="M1034" i="1" s="1"/>
  <c r="N1034" i="1" s="1"/>
  <c r="H1035" i="1"/>
  <c r="M1035" i="1" s="1"/>
  <c r="N1035" i="1" s="1"/>
  <c r="H1036" i="1"/>
  <c r="M1036" i="1" s="1"/>
  <c r="N1036" i="1" s="1"/>
  <c r="H1037" i="1"/>
  <c r="M1037" i="1" s="1"/>
  <c r="N1037" i="1" s="1"/>
  <c r="H1038" i="1"/>
  <c r="M1038" i="1" s="1"/>
  <c r="N1038" i="1" s="1"/>
  <c r="H1039" i="1"/>
  <c r="M1039" i="1" s="1"/>
  <c r="N1039" i="1" s="1"/>
  <c r="H1040" i="1"/>
  <c r="M1040" i="1" s="1"/>
  <c r="N1040" i="1" s="1"/>
  <c r="H1041" i="1"/>
  <c r="M1041" i="1" s="1"/>
  <c r="N1041" i="1" s="1"/>
  <c r="H1042" i="1"/>
  <c r="M1042" i="1" s="1"/>
  <c r="N1042" i="1" s="1"/>
  <c r="H1043" i="1"/>
  <c r="M1043" i="1" s="1"/>
  <c r="N1043" i="1" s="1"/>
  <c r="H1044" i="1"/>
  <c r="M1044" i="1" s="1"/>
  <c r="N1044" i="1" s="1"/>
  <c r="H1045" i="1"/>
  <c r="M1045" i="1" s="1"/>
  <c r="N1045" i="1" s="1"/>
  <c r="H1046" i="1"/>
  <c r="M1046" i="1" s="1"/>
  <c r="N1046" i="1" s="1"/>
  <c r="H1047" i="1"/>
  <c r="M1047" i="1" s="1"/>
  <c r="N1047" i="1" s="1"/>
  <c r="H1048" i="1"/>
  <c r="M1048" i="1" s="1"/>
  <c r="N1048" i="1" s="1"/>
  <c r="H1049" i="1"/>
  <c r="M1049" i="1" s="1"/>
  <c r="N1049" i="1" s="1"/>
  <c r="H1050" i="1"/>
  <c r="M1050" i="1" s="1"/>
  <c r="N1050" i="1" s="1"/>
  <c r="H1051" i="1"/>
  <c r="M1051" i="1" s="1"/>
  <c r="N1051" i="1" s="1"/>
  <c r="H1052" i="1"/>
  <c r="M1052" i="1" s="1"/>
  <c r="N1052" i="1" s="1"/>
  <c r="H1053" i="1"/>
  <c r="M1053" i="1" s="1"/>
  <c r="N1053" i="1" s="1"/>
  <c r="H1054" i="1"/>
  <c r="M1054" i="1" s="1"/>
  <c r="N1054" i="1" s="1"/>
  <c r="H1055" i="1"/>
  <c r="M1055" i="1" s="1"/>
  <c r="N1055" i="1" s="1"/>
  <c r="H1056" i="1"/>
  <c r="M1056" i="1" s="1"/>
  <c r="N1056" i="1" s="1"/>
  <c r="H1057" i="1"/>
  <c r="M1057" i="1" s="1"/>
  <c r="N1057" i="1" s="1"/>
  <c r="H1058" i="1"/>
  <c r="M1058" i="1" s="1"/>
  <c r="N1058" i="1" s="1"/>
  <c r="H1059" i="1"/>
  <c r="M1059" i="1" s="1"/>
  <c r="N1059" i="1" s="1"/>
  <c r="H1060" i="1"/>
  <c r="M1060" i="1" s="1"/>
  <c r="N1060" i="1" s="1"/>
  <c r="H1061" i="1"/>
  <c r="M1061" i="1" s="1"/>
  <c r="N1061" i="1" s="1"/>
  <c r="H1062" i="1"/>
  <c r="M1062" i="1" s="1"/>
  <c r="N1062" i="1" s="1"/>
  <c r="H1063" i="1"/>
  <c r="M1063" i="1" s="1"/>
  <c r="N1063" i="1" s="1"/>
  <c r="H1064" i="1"/>
  <c r="M1064" i="1" s="1"/>
  <c r="N1064" i="1" s="1"/>
  <c r="H1065" i="1"/>
  <c r="M1065" i="1" s="1"/>
  <c r="N1065" i="1" s="1"/>
  <c r="H1066" i="1"/>
  <c r="M1066" i="1" s="1"/>
  <c r="N1066" i="1" s="1"/>
  <c r="H1067" i="1"/>
  <c r="M1067" i="1" s="1"/>
  <c r="N1067" i="1" s="1"/>
  <c r="H1068" i="1"/>
  <c r="M1068" i="1" s="1"/>
  <c r="N1068" i="1" s="1"/>
  <c r="H1069" i="1"/>
  <c r="M1069" i="1" s="1"/>
  <c r="N1069" i="1" s="1"/>
  <c r="H1070" i="1"/>
  <c r="M1070" i="1" s="1"/>
  <c r="N1070" i="1" s="1"/>
  <c r="H1071" i="1"/>
  <c r="M1071" i="1" s="1"/>
  <c r="N1071" i="1" s="1"/>
  <c r="H1072" i="1"/>
  <c r="M1072" i="1" s="1"/>
  <c r="N1072" i="1" s="1"/>
  <c r="H1073" i="1"/>
  <c r="M1073" i="1" s="1"/>
  <c r="N1073" i="1" s="1"/>
  <c r="H1074" i="1"/>
  <c r="M1074" i="1" s="1"/>
  <c r="N1074" i="1" s="1"/>
  <c r="H1075" i="1"/>
  <c r="M1075" i="1" s="1"/>
  <c r="N1075" i="1" s="1"/>
  <c r="H1076" i="1"/>
  <c r="M1076" i="1" s="1"/>
  <c r="N1076" i="1" s="1"/>
  <c r="H1077" i="1"/>
  <c r="M1077" i="1" s="1"/>
  <c r="N1077" i="1" s="1"/>
  <c r="H1078" i="1"/>
  <c r="M1078" i="1" s="1"/>
  <c r="N1078" i="1" s="1"/>
  <c r="H1079" i="1"/>
  <c r="M1079" i="1" s="1"/>
  <c r="N1079" i="1" s="1"/>
  <c r="H1080" i="1"/>
  <c r="M1080" i="1" s="1"/>
  <c r="N1080" i="1" s="1"/>
  <c r="H1081" i="1"/>
  <c r="M1081" i="1" s="1"/>
  <c r="N1081" i="1" s="1"/>
  <c r="H1082" i="1"/>
  <c r="M1082" i="1" s="1"/>
  <c r="N1082" i="1" s="1"/>
  <c r="H1083" i="1"/>
  <c r="M1083" i="1" s="1"/>
  <c r="N1083" i="1" s="1"/>
  <c r="H1084" i="1"/>
  <c r="M1084" i="1" s="1"/>
  <c r="N1084" i="1" s="1"/>
  <c r="H1087" i="1"/>
  <c r="M1087" i="1" s="1"/>
  <c r="N1087" i="1" s="1"/>
  <c r="H1088" i="1"/>
  <c r="M1088" i="1" s="1"/>
  <c r="N1088" i="1" s="1"/>
  <c r="H1089" i="1"/>
  <c r="M1089" i="1" s="1"/>
  <c r="N1089" i="1" s="1"/>
  <c r="H1090" i="1"/>
  <c r="M1090" i="1" s="1"/>
  <c r="N1090" i="1" s="1"/>
  <c r="H1091" i="1"/>
  <c r="M1091" i="1" s="1"/>
  <c r="N1091" i="1" s="1"/>
  <c r="H1092" i="1"/>
  <c r="M1092" i="1" s="1"/>
  <c r="N1092" i="1" s="1"/>
  <c r="H1093" i="1"/>
  <c r="M1093" i="1" s="1"/>
  <c r="N1093" i="1" s="1"/>
  <c r="H1094" i="1"/>
  <c r="M1094" i="1" s="1"/>
  <c r="N1094" i="1" s="1"/>
  <c r="H1095" i="1"/>
  <c r="M1095" i="1" s="1"/>
  <c r="N1095" i="1" s="1"/>
  <c r="H1096" i="1"/>
  <c r="M1096" i="1" s="1"/>
  <c r="N1096" i="1" s="1"/>
  <c r="H1097" i="1"/>
  <c r="M1097" i="1" s="1"/>
  <c r="N1097" i="1" s="1"/>
  <c r="H1098" i="1"/>
  <c r="M1098" i="1" s="1"/>
  <c r="N1098" i="1" s="1"/>
  <c r="H1099" i="1"/>
  <c r="M1099" i="1" s="1"/>
  <c r="N1099" i="1" s="1"/>
  <c r="H1100" i="1"/>
  <c r="M1100" i="1" s="1"/>
  <c r="N1100" i="1" s="1"/>
  <c r="H1101" i="1"/>
  <c r="M1101" i="1" s="1"/>
  <c r="N1101" i="1" s="1"/>
  <c r="H1102" i="1"/>
  <c r="M1102" i="1" s="1"/>
  <c r="N1102" i="1" s="1"/>
  <c r="H1103" i="1"/>
  <c r="M1103" i="1" s="1"/>
  <c r="N1103" i="1" s="1"/>
  <c r="H1104" i="1"/>
  <c r="M1104" i="1" s="1"/>
  <c r="N1104" i="1" s="1"/>
  <c r="H1105" i="1"/>
  <c r="M1105" i="1" s="1"/>
  <c r="N1105" i="1" s="1"/>
  <c r="H1106" i="1"/>
  <c r="M1106" i="1" s="1"/>
  <c r="N1106" i="1" s="1"/>
  <c r="H1107" i="1"/>
  <c r="M1107" i="1" s="1"/>
  <c r="N1107" i="1" s="1"/>
  <c r="H1108" i="1"/>
  <c r="M1108" i="1" s="1"/>
  <c r="N1108" i="1" s="1"/>
  <c r="H1109" i="1"/>
  <c r="M1109" i="1" s="1"/>
  <c r="N1109" i="1" s="1"/>
  <c r="H1110" i="1"/>
  <c r="M1110" i="1" s="1"/>
  <c r="N1110" i="1" s="1"/>
  <c r="H1111" i="1"/>
  <c r="M1111" i="1" s="1"/>
  <c r="N1111" i="1" s="1"/>
  <c r="H1112" i="1"/>
  <c r="M1112" i="1" s="1"/>
  <c r="N1112" i="1" s="1"/>
  <c r="H1113" i="1"/>
  <c r="M1113" i="1" s="1"/>
  <c r="N1113" i="1" s="1"/>
  <c r="H1114" i="1"/>
  <c r="M1114" i="1" s="1"/>
  <c r="N1114" i="1" s="1"/>
  <c r="H1115" i="1"/>
  <c r="M1115" i="1" s="1"/>
  <c r="N1115" i="1" s="1"/>
  <c r="H1116" i="1"/>
  <c r="M1116" i="1" s="1"/>
  <c r="N1116" i="1" s="1"/>
  <c r="H1117" i="1"/>
  <c r="M1117" i="1" s="1"/>
  <c r="N1117" i="1" s="1"/>
  <c r="H1118" i="1"/>
  <c r="M1118" i="1" s="1"/>
  <c r="N1118" i="1" s="1"/>
  <c r="H1119" i="1"/>
  <c r="M1119" i="1" s="1"/>
  <c r="N1119" i="1" s="1"/>
  <c r="H1120" i="1"/>
  <c r="M1120" i="1" s="1"/>
  <c r="N1120" i="1" s="1"/>
  <c r="H1121" i="1"/>
  <c r="M1121" i="1" s="1"/>
  <c r="N1121" i="1" s="1"/>
  <c r="H1122" i="1"/>
  <c r="M1122" i="1" s="1"/>
  <c r="N1122" i="1" s="1"/>
  <c r="H1123" i="1"/>
  <c r="M1123" i="1" s="1"/>
  <c r="N1123" i="1" s="1"/>
  <c r="H1124" i="1"/>
  <c r="M1124" i="1" s="1"/>
  <c r="N1124" i="1" s="1"/>
  <c r="H1125" i="1"/>
  <c r="M1125" i="1" s="1"/>
  <c r="N1125" i="1" s="1"/>
  <c r="H1126" i="1"/>
  <c r="M1126" i="1" s="1"/>
  <c r="N1126" i="1" s="1"/>
  <c r="H1127" i="1"/>
  <c r="M1127" i="1" s="1"/>
  <c r="N1127" i="1" s="1"/>
  <c r="H1128" i="1"/>
  <c r="M1128" i="1" s="1"/>
  <c r="N1128" i="1" s="1"/>
  <c r="H1129" i="1"/>
  <c r="M1129" i="1" s="1"/>
  <c r="N1129" i="1" s="1"/>
  <c r="H1130" i="1"/>
  <c r="M1130" i="1" s="1"/>
  <c r="N1130" i="1" s="1"/>
  <c r="H1131" i="1"/>
  <c r="M1131" i="1" s="1"/>
  <c r="N1131" i="1" s="1"/>
  <c r="H1132" i="1"/>
  <c r="M1132" i="1" s="1"/>
  <c r="N1132" i="1" s="1"/>
  <c r="H1133" i="1"/>
  <c r="M1133" i="1" s="1"/>
  <c r="N1133" i="1" s="1"/>
  <c r="H1134" i="1"/>
  <c r="M1134" i="1" s="1"/>
  <c r="N1134" i="1" s="1"/>
  <c r="H1135" i="1"/>
  <c r="M1135" i="1" s="1"/>
  <c r="N1135" i="1" s="1"/>
  <c r="H1136" i="1"/>
  <c r="M1136" i="1" s="1"/>
  <c r="N1136" i="1" s="1"/>
  <c r="H1137" i="1"/>
  <c r="M1137" i="1" s="1"/>
  <c r="N1137" i="1" s="1"/>
  <c r="H1138" i="1"/>
  <c r="M1138" i="1" s="1"/>
  <c r="N1138" i="1" s="1"/>
  <c r="H1139" i="1"/>
  <c r="M1139" i="1" s="1"/>
  <c r="N1139" i="1" s="1"/>
  <c r="H1140" i="1"/>
  <c r="M1140" i="1" s="1"/>
  <c r="N1140" i="1" s="1"/>
  <c r="H1141" i="1"/>
  <c r="M1141" i="1" s="1"/>
  <c r="N1141" i="1" s="1"/>
  <c r="H1142" i="1"/>
  <c r="M1142" i="1" s="1"/>
  <c r="N1142" i="1" s="1"/>
  <c r="H1143" i="1"/>
  <c r="M1143" i="1" s="1"/>
  <c r="N1143" i="1" s="1"/>
  <c r="H1144" i="1"/>
  <c r="M1144" i="1" s="1"/>
  <c r="N1144" i="1" s="1"/>
  <c r="H1145" i="1"/>
  <c r="M1145" i="1" s="1"/>
  <c r="N1145" i="1" s="1"/>
  <c r="H1146" i="1"/>
  <c r="M1146" i="1" s="1"/>
  <c r="N1146" i="1" s="1"/>
  <c r="H1147" i="1"/>
  <c r="M1147" i="1" s="1"/>
  <c r="N1147" i="1" s="1"/>
  <c r="H1148" i="1"/>
  <c r="M1148" i="1" s="1"/>
  <c r="N1148" i="1" s="1"/>
  <c r="H1149" i="1"/>
  <c r="M1149" i="1" s="1"/>
  <c r="N1149" i="1" s="1"/>
  <c r="H1150" i="1"/>
  <c r="M1150" i="1" s="1"/>
  <c r="N1150" i="1" s="1"/>
  <c r="H1151" i="1"/>
  <c r="M1151" i="1" s="1"/>
  <c r="N1151" i="1" s="1"/>
  <c r="H1152" i="1"/>
  <c r="M1152" i="1" s="1"/>
  <c r="N1152" i="1" s="1"/>
  <c r="H1153" i="1"/>
  <c r="M1153" i="1" s="1"/>
  <c r="N1153" i="1" s="1"/>
  <c r="H1154" i="1"/>
  <c r="M1154" i="1" s="1"/>
  <c r="N1154" i="1" s="1"/>
  <c r="H1155" i="1"/>
  <c r="M1155" i="1" s="1"/>
  <c r="N1155" i="1" s="1"/>
  <c r="H1156" i="1"/>
  <c r="M1156" i="1" s="1"/>
  <c r="N1156" i="1" s="1"/>
  <c r="H1157" i="1"/>
  <c r="M1157" i="1" s="1"/>
  <c r="N1157" i="1" s="1"/>
  <c r="H1158" i="1"/>
  <c r="M1158" i="1" s="1"/>
  <c r="N1158" i="1" s="1"/>
  <c r="H1159" i="1"/>
  <c r="M1159" i="1" s="1"/>
  <c r="N1159" i="1" s="1"/>
  <c r="H1160" i="1"/>
  <c r="M1160" i="1" s="1"/>
  <c r="N1160" i="1" s="1"/>
  <c r="H1161" i="1"/>
  <c r="M1161" i="1" s="1"/>
  <c r="N1161" i="1" s="1"/>
  <c r="H1162" i="1"/>
  <c r="M1162" i="1" s="1"/>
  <c r="N1162" i="1" s="1"/>
  <c r="H1163" i="1"/>
  <c r="M1163" i="1" s="1"/>
  <c r="N1163" i="1" s="1"/>
  <c r="H1164" i="1"/>
  <c r="M1164" i="1" s="1"/>
  <c r="N1164" i="1" s="1"/>
  <c r="H1165" i="1"/>
  <c r="M1165" i="1" s="1"/>
  <c r="N1165" i="1" s="1"/>
  <c r="H1166" i="1"/>
  <c r="M1166" i="1" s="1"/>
  <c r="N1166" i="1" s="1"/>
  <c r="H1167" i="1"/>
  <c r="M1167" i="1" s="1"/>
  <c r="N1167" i="1" s="1"/>
  <c r="H1168" i="1"/>
  <c r="M1168" i="1" s="1"/>
  <c r="N1168" i="1" s="1"/>
  <c r="H1169" i="1"/>
  <c r="M1169" i="1" s="1"/>
  <c r="N1169" i="1" s="1"/>
  <c r="H1170" i="1"/>
  <c r="M1170" i="1" s="1"/>
  <c r="N1170" i="1" s="1"/>
  <c r="H1171" i="1"/>
  <c r="M1171" i="1" s="1"/>
  <c r="N1171" i="1" s="1"/>
  <c r="H1172" i="1"/>
  <c r="M1172" i="1" s="1"/>
  <c r="N1172" i="1" s="1"/>
  <c r="H1173" i="1"/>
  <c r="M1173" i="1" s="1"/>
  <c r="N1173" i="1" s="1"/>
  <c r="H1174" i="1"/>
  <c r="M1174" i="1" s="1"/>
  <c r="N1174" i="1" s="1"/>
  <c r="H1175" i="1"/>
  <c r="M1175" i="1" s="1"/>
  <c r="N1175" i="1" s="1"/>
  <c r="H1176" i="1"/>
  <c r="M1176" i="1" s="1"/>
  <c r="N1176" i="1" s="1"/>
  <c r="H1177" i="1"/>
  <c r="M1177" i="1" s="1"/>
  <c r="N1177" i="1" s="1"/>
  <c r="H1178" i="1"/>
  <c r="M1178" i="1" s="1"/>
  <c r="N1178" i="1" s="1"/>
  <c r="H1179" i="1"/>
  <c r="M1179" i="1" s="1"/>
  <c r="N1179" i="1" s="1"/>
  <c r="H1180" i="1"/>
  <c r="M1180" i="1" s="1"/>
  <c r="N1180" i="1" s="1"/>
  <c r="H1181" i="1"/>
  <c r="M1181" i="1" s="1"/>
  <c r="N1181" i="1" s="1"/>
  <c r="H1182" i="1"/>
  <c r="M1182" i="1" s="1"/>
  <c r="N1182" i="1" s="1"/>
  <c r="H1183" i="1"/>
  <c r="M1183" i="1" s="1"/>
  <c r="N1183" i="1" s="1"/>
  <c r="H1184" i="1"/>
  <c r="M1184" i="1" s="1"/>
  <c r="N1184" i="1" s="1"/>
  <c r="H1185" i="1"/>
  <c r="M1185" i="1" s="1"/>
  <c r="N1185" i="1" s="1"/>
  <c r="H1186" i="1"/>
  <c r="M1186" i="1" s="1"/>
  <c r="N1186" i="1" s="1"/>
  <c r="H1187" i="1"/>
  <c r="M1187" i="1" s="1"/>
  <c r="N1187" i="1" s="1"/>
  <c r="H1188" i="1"/>
  <c r="M1188" i="1" s="1"/>
  <c r="N1188" i="1" s="1"/>
  <c r="H1189" i="1"/>
  <c r="M1189" i="1" s="1"/>
  <c r="N1189" i="1" s="1"/>
  <c r="H1190" i="1"/>
  <c r="M1190" i="1" s="1"/>
  <c r="N1190" i="1" s="1"/>
  <c r="H1191" i="1"/>
  <c r="M1191" i="1" s="1"/>
  <c r="N1191" i="1" s="1"/>
  <c r="H1192" i="1"/>
  <c r="M1192" i="1" s="1"/>
  <c r="N1192" i="1" s="1"/>
  <c r="H1193" i="1"/>
  <c r="M1193" i="1" s="1"/>
  <c r="N1193" i="1" s="1"/>
  <c r="H1194" i="1"/>
  <c r="M1194" i="1" s="1"/>
  <c r="N1194" i="1" s="1"/>
  <c r="H1195" i="1"/>
  <c r="M1195" i="1" s="1"/>
  <c r="N1195" i="1" s="1"/>
  <c r="H1196" i="1"/>
  <c r="M1196" i="1" s="1"/>
  <c r="N1196" i="1" s="1"/>
  <c r="H1197" i="1"/>
  <c r="M1197" i="1" s="1"/>
  <c r="N1197" i="1" s="1"/>
  <c r="H1198" i="1"/>
  <c r="M1198" i="1" s="1"/>
  <c r="N1198" i="1" s="1"/>
  <c r="H1199" i="1"/>
  <c r="M1199" i="1" s="1"/>
  <c r="N1199" i="1" s="1"/>
  <c r="H1200" i="1"/>
  <c r="M1200" i="1" s="1"/>
  <c r="N1200" i="1" s="1"/>
  <c r="H1201" i="1"/>
  <c r="M1201" i="1" s="1"/>
  <c r="N1201" i="1" s="1"/>
  <c r="H1202" i="1"/>
  <c r="M1202" i="1" s="1"/>
  <c r="N1202" i="1" s="1"/>
  <c r="H1203" i="1"/>
  <c r="M1203" i="1" s="1"/>
  <c r="N1203" i="1" s="1"/>
  <c r="H1206" i="1"/>
  <c r="M1206" i="1" s="1"/>
  <c r="N1206" i="1" s="1"/>
  <c r="H1207" i="1"/>
  <c r="M1207" i="1" s="1"/>
  <c r="N1207" i="1" s="1"/>
  <c r="H1208" i="1"/>
  <c r="M1208" i="1" s="1"/>
  <c r="N1208" i="1" s="1"/>
  <c r="H1209" i="1"/>
  <c r="M1209" i="1" s="1"/>
  <c r="N1209" i="1" s="1"/>
  <c r="O1209" i="1" s="1"/>
  <c r="H1210" i="1"/>
  <c r="M1210" i="1" s="1"/>
  <c r="N1210" i="1" s="1"/>
  <c r="O1210" i="1" s="1"/>
  <c r="H1211" i="1"/>
  <c r="M1211" i="1" s="1"/>
  <c r="N1211" i="1" s="1"/>
  <c r="H1212" i="1"/>
  <c r="M1212" i="1" s="1"/>
  <c r="N1212" i="1" s="1"/>
  <c r="H1213" i="1"/>
  <c r="M1213" i="1" s="1"/>
  <c r="N1213" i="1" s="1"/>
  <c r="H1214" i="1"/>
  <c r="M1214" i="1" s="1"/>
  <c r="N1214" i="1" s="1"/>
  <c r="H1215" i="1"/>
  <c r="M1215" i="1" s="1"/>
  <c r="N1215" i="1" s="1"/>
  <c r="H1216" i="1"/>
  <c r="M1216" i="1" s="1"/>
  <c r="N1216" i="1" s="1"/>
  <c r="H1217" i="1"/>
  <c r="M1217" i="1" s="1"/>
  <c r="N1217" i="1" s="1"/>
  <c r="H1218" i="1"/>
  <c r="M1218" i="1" s="1"/>
  <c r="N1218" i="1" s="1"/>
  <c r="H1219" i="1"/>
  <c r="M1219" i="1" s="1"/>
  <c r="N1219" i="1" s="1"/>
  <c r="H1220" i="1"/>
  <c r="M1220" i="1" s="1"/>
  <c r="N1220" i="1" s="1"/>
  <c r="H1221" i="1"/>
  <c r="M1221" i="1" s="1"/>
  <c r="N1221" i="1" s="1"/>
  <c r="O1221" i="1" s="1"/>
  <c r="H1222" i="1"/>
  <c r="M1222" i="1" s="1"/>
  <c r="N1222" i="1" s="1"/>
  <c r="H1223" i="1"/>
  <c r="M1223" i="1" s="1"/>
  <c r="N1223" i="1" s="1"/>
  <c r="H1224" i="1"/>
  <c r="M1224" i="1" s="1"/>
  <c r="N1224" i="1" s="1"/>
  <c r="H1225" i="1"/>
  <c r="M1225" i="1" s="1"/>
  <c r="N1225" i="1" s="1"/>
  <c r="H1226" i="1"/>
  <c r="M1226" i="1" s="1"/>
  <c r="N1226" i="1" s="1"/>
  <c r="H1227" i="1"/>
  <c r="M1227" i="1" s="1"/>
  <c r="N1227" i="1" s="1"/>
  <c r="H1228" i="1"/>
  <c r="M1228" i="1" s="1"/>
  <c r="N1228" i="1" s="1"/>
  <c r="O1228" i="1" s="1"/>
  <c r="H1229" i="1"/>
  <c r="M1229" i="1" s="1"/>
  <c r="N1229" i="1" s="1"/>
  <c r="H1230" i="1"/>
  <c r="M1230" i="1" s="1"/>
  <c r="N1230" i="1" s="1"/>
  <c r="H1231" i="1"/>
  <c r="M1231" i="1" s="1"/>
  <c r="N1231" i="1" s="1"/>
  <c r="H1232" i="1"/>
  <c r="M1232" i="1" s="1"/>
  <c r="N1232" i="1" s="1"/>
  <c r="H1233" i="1"/>
  <c r="M1233" i="1" s="1"/>
  <c r="N1233" i="1" s="1"/>
  <c r="H1234" i="1"/>
  <c r="M1234" i="1" s="1"/>
  <c r="N1234" i="1" s="1"/>
  <c r="O1234" i="1" s="1"/>
  <c r="H1235" i="1"/>
  <c r="M1235" i="1" s="1"/>
  <c r="N1235" i="1" s="1"/>
  <c r="O1235" i="1" s="1"/>
  <c r="H1236" i="1"/>
  <c r="M1236" i="1" s="1"/>
  <c r="N1236" i="1" s="1"/>
  <c r="H1237" i="1"/>
  <c r="M1237" i="1" s="1"/>
  <c r="N1237" i="1" s="1"/>
  <c r="H1238" i="1"/>
  <c r="M1238" i="1" s="1"/>
  <c r="N1238" i="1" s="1"/>
  <c r="H1239" i="1"/>
  <c r="M1239" i="1" s="1"/>
  <c r="N1239" i="1" s="1"/>
  <c r="H1240" i="1"/>
  <c r="M1240" i="1" s="1"/>
  <c r="N1240" i="1" s="1"/>
  <c r="H1241" i="1"/>
  <c r="M1241" i="1" s="1"/>
  <c r="N1241" i="1" s="1"/>
  <c r="H1242" i="1"/>
  <c r="M1242" i="1" s="1"/>
  <c r="N1242" i="1" s="1"/>
  <c r="H1243" i="1"/>
  <c r="M1243" i="1" s="1"/>
  <c r="N1243" i="1" s="1"/>
  <c r="H1244" i="1"/>
  <c r="M1244" i="1" s="1"/>
  <c r="N1244" i="1" s="1"/>
  <c r="O1244" i="1" s="1"/>
  <c r="H1245" i="1"/>
  <c r="M1245" i="1" s="1"/>
  <c r="N1245" i="1" s="1"/>
  <c r="H1246" i="1"/>
  <c r="M1246" i="1" s="1"/>
  <c r="N1246" i="1" s="1"/>
  <c r="H1247" i="1"/>
  <c r="M1247" i="1" s="1"/>
  <c r="N1247" i="1" s="1"/>
  <c r="H1248" i="1"/>
  <c r="M1248" i="1" s="1"/>
  <c r="N1248" i="1" s="1"/>
  <c r="H1249" i="1"/>
  <c r="M1249" i="1" s="1"/>
  <c r="N1249" i="1" s="1"/>
  <c r="H1250" i="1"/>
  <c r="M1250" i="1" s="1"/>
  <c r="N1250" i="1" s="1"/>
  <c r="H1251" i="1"/>
  <c r="M1251" i="1" s="1"/>
  <c r="N1251" i="1" s="1"/>
  <c r="H1252" i="1"/>
  <c r="M1252" i="1" s="1"/>
  <c r="N1252" i="1" s="1"/>
  <c r="H1253" i="1"/>
  <c r="M1253" i="1" s="1"/>
  <c r="N1253" i="1" s="1"/>
  <c r="O1253" i="1" s="1"/>
  <c r="H1254" i="1"/>
  <c r="M1254" i="1" s="1"/>
  <c r="N1254" i="1" s="1"/>
  <c r="H1255" i="1"/>
  <c r="M1255" i="1" s="1"/>
  <c r="N1255" i="1" s="1"/>
  <c r="H1256" i="1"/>
  <c r="M1256" i="1" s="1"/>
  <c r="N1256" i="1" s="1"/>
  <c r="H1257" i="1"/>
  <c r="M1257" i="1" s="1"/>
  <c r="N1257" i="1" s="1"/>
  <c r="O1257" i="1" s="1"/>
  <c r="H1258" i="1"/>
  <c r="M1258" i="1" s="1"/>
  <c r="N1258" i="1" s="1"/>
  <c r="H1259" i="1"/>
  <c r="M1259" i="1" s="1"/>
  <c r="N1259" i="1" s="1"/>
  <c r="O1259" i="1" s="1"/>
  <c r="H1260" i="1"/>
  <c r="M1260" i="1" s="1"/>
  <c r="N1260" i="1" s="1"/>
  <c r="H1261" i="1"/>
  <c r="M1261" i="1" s="1"/>
  <c r="N1261" i="1" s="1"/>
  <c r="O1261" i="1" s="1"/>
  <c r="H1262" i="1"/>
  <c r="M1262" i="1" s="1"/>
  <c r="N1262" i="1" s="1"/>
  <c r="H1263" i="1"/>
  <c r="M1263" i="1" s="1"/>
  <c r="N1263" i="1" s="1"/>
  <c r="H1264" i="1"/>
  <c r="M1264" i="1" s="1"/>
  <c r="N1264" i="1" s="1"/>
  <c r="H1265" i="1"/>
  <c r="M1265" i="1" s="1"/>
  <c r="N1265" i="1" s="1"/>
  <c r="H1266" i="1"/>
  <c r="M1266" i="1" s="1"/>
  <c r="N1266" i="1" s="1"/>
  <c r="H1267" i="1"/>
  <c r="M1267" i="1" s="1"/>
  <c r="N1267" i="1" s="1"/>
  <c r="H1268" i="1"/>
  <c r="M1268" i="1" s="1"/>
  <c r="N1268" i="1" s="1"/>
  <c r="O1268" i="1" s="1"/>
  <c r="H1269" i="1"/>
  <c r="M1269" i="1" s="1"/>
  <c r="N1269" i="1" s="1"/>
  <c r="H1270" i="1"/>
  <c r="M1270" i="1" s="1"/>
  <c r="N1270" i="1" s="1"/>
  <c r="O1270" i="1" s="1"/>
  <c r="H1271" i="1"/>
  <c r="M1271" i="1" s="1"/>
  <c r="N1271" i="1" s="1"/>
  <c r="H1272" i="1"/>
  <c r="M1272" i="1" s="1"/>
  <c r="N1272" i="1" s="1"/>
  <c r="O1272" i="1" s="1"/>
  <c r="H1273" i="1"/>
  <c r="M1273" i="1" s="1"/>
  <c r="N1273" i="1" s="1"/>
  <c r="H1274" i="1"/>
  <c r="M1274" i="1" s="1"/>
  <c r="N1274" i="1" s="1"/>
  <c r="O1274" i="1" s="1"/>
  <c r="H1275" i="1"/>
  <c r="M1275" i="1" s="1"/>
  <c r="N1275" i="1" s="1"/>
  <c r="H1276" i="1"/>
  <c r="M1276" i="1" s="1"/>
  <c r="N1276" i="1" s="1"/>
  <c r="H1277" i="1"/>
  <c r="M1277" i="1" s="1"/>
  <c r="N1277" i="1" s="1"/>
  <c r="H1278" i="1"/>
  <c r="M1278" i="1" s="1"/>
  <c r="N1278" i="1" s="1"/>
  <c r="H1279" i="1"/>
  <c r="M1279" i="1" s="1"/>
  <c r="N1279" i="1" s="1"/>
  <c r="H1280" i="1"/>
  <c r="M1280" i="1" s="1"/>
  <c r="N1280" i="1" s="1"/>
  <c r="H1281" i="1"/>
  <c r="M1281" i="1" s="1"/>
  <c r="N1281" i="1" s="1"/>
  <c r="H1282" i="1"/>
  <c r="M1282" i="1" s="1"/>
  <c r="N1282" i="1" s="1"/>
  <c r="H1283" i="1"/>
  <c r="M1283" i="1" s="1"/>
  <c r="N1283" i="1" s="1"/>
  <c r="O1283" i="1" s="1"/>
  <c r="H1284" i="1"/>
  <c r="M1284" i="1" s="1"/>
  <c r="N1284" i="1" s="1"/>
  <c r="H1285" i="1"/>
  <c r="M1285" i="1" s="1"/>
  <c r="N1285" i="1" s="1"/>
  <c r="H1286" i="1"/>
  <c r="M1286" i="1" s="1"/>
  <c r="N1286" i="1" s="1"/>
  <c r="H1287" i="1"/>
  <c r="M1287" i="1" s="1"/>
  <c r="N1287" i="1" s="1"/>
  <c r="H1288" i="1"/>
  <c r="M1288" i="1" s="1"/>
  <c r="N1288" i="1" s="1"/>
  <c r="H1289" i="1"/>
  <c r="M1289" i="1" s="1"/>
  <c r="N1289" i="1" s="1"/>
  <c r="H1290" i="1"/>
  <c r="M1290" i="1" s="1"/>
  <c r="N1290" i="1" s="1"/>
  <c r="O1290" i="1" s="1"/>
  <c r="H1291" i="1"/>
  <c r="M1291" i="1" s="1"/>
  <c r="N1291" i="1" s="1"/>
  <c r="H1292" i="1"/>
  <c r="M1292" i="1" s="1"/>
  <c r="N1292" i="1" s="1"/>
  <c r="O1292" i="1" s="1"/>
  <c r="H1293" i="1"/>
  <c r="M1293" i="1" s="1"/>
  <c r="N1293" i="1" s="1"/>
  <c r="H1294" i="1"/>
  <c r="M1294" i="1" s="1"/>
  <c r="N1294" i="1" s="1"/>
  <c r="O1294" i="1" s="1"/>
  <c r="H1295" i="1"/>
  <c r="M1295" i="1" s="1"/>
  <c r="N1295" i="1" s="1"/>
  <c r="O1295" i="1" s="1"/>
  <c r="H1296" i="1"/>
  <c r="M1296" i="1" s="1"/>
  <c r="N1296" i="1" s="1"/>
  <c r="H1297" i="1"/>
  <c r="M1297" i="1" s="1"/>
  <c r="N1297" i="1" s="1"/>
  <c r="O1297" i="1" s="1"/>
  <c r="H1298" i="1"/>
  <c r="M1298" i="1" s="1"/>
  <c r="N1298" i="1" s="1"/>
  <c r="H1299" i="1"/>
  <c r="M1299" i="1" s="1"/>
  <c r="N1299" i="1" s="1"/>
  <c r="H1300" i="1"/>
  <c r="M1300" i="1" s="1"/>
  <c r="N1300" i="1" s="1"/>
  <c r="H1301" i="1"/>
  <c r="M1301" i="1" s="1"/>
  <c r="N1301" i="1" s="1"/>
  <c r="H1302" i="1"/>
  <c r="M1302" i="1" s="1"/>
  <c r="N1302" i="1" s="1"/>
  <c r="H1303" i="1"/>
  <c r="M1303" i="1" s="1"/>
  <c r="N1303" i="1" s="1"/>
  <c r="H1304" i="1"/>
  <c r="M1304" i="1" s="1"/>
  <c r="N1304" i="1" s="1"/>
  <c r="H1307" i="1"/>
  <c r="N1307" i="1" s="1"/>
  <c r="H1308" i="1"/>
  <c r="N1308" i="1" s="1"/>
  <c r="O1308" i="1" s="1"/>
  <c r="O1710" i="1" s="1"/>
  <c r="H1309" i="1"/>
  <c r="M1309" i="1" s="1"/>
  <c r="N1309" i="1" s="1"/>
  <c r="H1310" i="1"/>
  <c r="M1310" i="1" s="1"/>
  <c r="N1310" i="1" s="1"/>
  <c r="O1310" i="1" s="1"/>
  <c r="H1311" i="1"/>
  <c r="M1311" i="1" s="1"/>
  <c r="N1311" i="1" s="1"/>
  <c r="H1312" i="1"/>
  <c r="M1312" i="1" s="1"/>
  <c r="N1312" i="1" s="1"/>
  <c r="O1312" i="1" s="1"/>
  <c r="H1313" i="1"/>
  <c r="M1313" i="1" s="1"/>
  <c r="N1313" i="1" s="1"/>
  <c r="H1314" i="1"/>
  <c r="M1314" i="1" s="1"/>
  <c r="N1314" i="1" s="1"/>
  <c r="H1315" i="1"/>
  <c r="M1315" i="1" s="1"/>
  <c r="N1315" i="1" s="1"/>
  <c r="H1316" i="1"/>
  <c r="M1316" i="1" s="1"/>
  <c r="N1316" i="1" s="1"/>
  <c r="O1316" i="1" s="1"/>
  <c r="H1317" i="1"/>
  <c r="M1317" i="1" s="1"/>
  <c r="N1317" i="1" s="1"/>
  <c r="O1317" i="1" s="1"/>
  <c r="H1318" i="1"/>
  <c r="M1318" i="1" s="1"/>
  <c r="N1318" i="1" s="1"/>
  <c r="O1318" i="1" s="1"/>
  <c r="H1319" i="1"/>
  <c r="M1319" i="1" s="1"/>
  <c r="N1319" i="1" s="1"/>
  <c r="O1319" i="1" s="1"/>
  <c r="H1320" i="1"/>
  <c r="M1320" i="1" s="1"/>
  <c r="N1320" i="1" s="1"/>
  <c r="H1321" i="1"/>
  <c r="M1321" i="1" s="1"/>
  <c r="N1321" i="1" s="1"/>
  <c r="H1322" i="1"/>
  <c r="M1322" i="1" s="1"/>
  <c r="N1322" i="1" s="1"/>
  <c r="H1323" i="1"/>
  <c r="M1323" i="1" s="1"/>
  <c r="N1323" i="1" s="1"/>
  <c r="H1324" i="1"/>
  <c r="M1324" i="1" s="1"/>
  <c r="N1324" i="1" s="1"/>
  <c r="H1325" i="1"/>
  <c r="M1325" i="1" s="1"/>
  <c r="N1325" i="1" s="1"/>
  <c r="O1325" i="1" s="1"/>
  <c r="H1326" i="1"/>
  <c r="M1326" i="1" s="1"/>
  <c r="N1326" i="1" s="1"/>
  <c r="O1326" i="1" s="1"/>
  <c r="H1327" i="1"/>
  <c r="M1327" i="1" s="1"/>
  <c r="N1327" i="1" s="1"/>
  <c r="O1327" i="1" s="1"/>
  <c r="H1328" i="1"/>
  <c r="M1328" i="1" s="1"/>
  <c r="N1328" i="1" s="1"/>
  <c r="O1328" i="1" s="1"/>
  <c r="H1329" i="1"/>
  <c r="M1329" i="1" s="1"/>
  <c r="N1329" i="1" s="1"/>
  <c r="H1330" i="1"/>
  <c r="M1330" i="1" s="1"/>
  <c r="N1330" i="1" s="1"/>
  <c r="H1331" i="1"/>
  <c r="M1331" i="1" s="1"/>
  <c r="N1331" i="1" s="1"/>
  <c r="H1332" i="1"/>
  <c r="M1332" i="1" s="1"/>
  <c r="N1332" i="1" s="1"/>
  <c r="O1332" i="1" s="1"/>
  <c r="H1333" i="1"/>
  <c r="M1333" i="1" s="1"/>
  <c r="N1333" i="1" s="1"/>
  <c r="H1334" i="1"/>
  <c r="M1334" i="1" s="1"/>
  <c r="N1334" i="1" s="1"/>
  <c r="H1335" i="1"/>
  <c r="M1335" i="1" s="1"/>
  <c r="N1335" i="1" s="1"/>
  <c r="H1336" i="1"/>
  <c r="M1336" i="1" s="1"/>
  <c r="N1336" i="1" s="1"/>
  <c r="H1337" i="1"/>
  <c r="M1337" i="1" s="1"/>
  <c r="N1337" i="1" s="1"/>
  <c r="H1338" i="1"/>
  <c r="M1338" i="1" s="1"/>
  <c r="N1338" i="1" s="1"/>
  <c r="H1339" i="1"/>
  <c r="M1339" i="1" s="1"/>
  <c r="N1339" i="1" s="1"/>
  <c r="H1340" i="1"/>
  <c r="M1340" i="1" s="1"/>
  <c r="N1340" i="1" s="1"/>
  <c r="H1341" i="1"/>
  <c r="M1341" i="1" s="1"/>
  <c r="N1341" i="1" s="1"/>
  <c r="H1342" i="1"/>
  <c r="M1342" i="1" s="1"/>
  <c r="N1342" i="1" s="1"/>
  <c r="H1343" i="1"/>
  <c r="M1343" i="1" s="1"/>
  <c r="N1343" i="1" s="1"/>
  <c r="H1344" i="1"/>
  <c r="M1344" i="1" s="1"/>
  <c r="N1344" i="1" s="1"/>
  <c r="H1345" i="1"/>
  <c r="M1345" i="1" s="1"/>
  <c r="N1345" i="1" s="1"/>
  <c r="H1346" i="1"/>
  <c r="M1346" i="1" s="1"/>
  <c r="N1346" i="1" s="1"/>
  <c r="H1347" i="1"/>
  <c r="M1347" i="1" s="1"/>
  <c r="N1347" i="1" s="1"/>
  <c r="H1348" i="1"/>
  <c r="M1348" i="1" s="1"/>
  <c r="N1348" i="1" s="1"/>
  <c r="H1349" i="1"/>
  <c r="M1349" i="1" s="1"/>
  <c r="N1349" i="1" s="1"/>
  <c r="H1350" i="1"/>
  <c r="M1350" i="1" s="1"/>
  <c r="N1350" i="1" s="1"/>
  <c r="H1351" i="1"/>
  <c r="M1351" i="1" s="1"/>
  <c r="N1351" i="1" s="1"/>
  <c r="H1352" i="1"/>
  <c r="M1352" i="1" s="1"/>
  <c r="N1352" i="1" s="1"/>
  <c r="H1353" i="1"/>
  <c r="M1353" i="1" s="1"/>
  <c r="N1353" i="1" s="1"/>
  <c r="H1354" i="1"/>
  <c r="M1354" i="1" s="1"/>
  <c r="N1354" i="1" s="1"/>
  <c r="H1355" i="1"/>
  <c r="M1355" i="1" s="1"/>
  <c r="N1355" i="1" s="1"/>
  <c r="H1356" i="1"/>
  <c r="M1356" i="1" s="1"/>
  <c r="N1356" i="1" s="1"/>
  <c r="H1357" i="1"/>
  <c r="M1357" i="1" s="1"/>
  <c r="N1357" i="1" s="1"/>
  <c r="H1358" i="1"/>
  <c r="M1358" i="1" s="1"/>
  <c r="N1358" i="1" s="1"/>
  <c r="H1359" i="1"/>
  <c r="M1359" i="1" s="1"/>
  <c r="N1359" i="1" s="1"/>
  <c r="H1360" i="1"/>
  <c r="M1360" i="1" s="1"/>
  <c r="N1360" i="1" s="1"/>
  <c r="H1361" i="1"/>
  <c r="M1361" i="1" s="1"/>
  <c r="N1361" i="1" s="1"/>
  <c r="H1362" i="1"/>
  <c r="M1362" i="1" s="1"/>
  <c r="N1362" i="1" s="1"/>
  <c r="H1363" i="1"/>
  <c r="M1363" i="1" s="1"/>
  <c r="N1363" i="1" s="1"/>
  <c r="H1364" i="1"/>
  <c r="M1364" i="1" s="1"/>
  <c r="N1364" i="1" s="1"/>
  <c r="H1365" i="1"/>
  <c r="M1365" i="1" s="1"/>
  <c r="N1365" i="1" s="1"/>
  <c r="H1366" i="1"/>
  <c r="M1366" i="1" s="1"/>
  <c r="N1366" i="1" s="1"/>
  <c r="H1367" i="1"/>
  <c r="M1367" i="1" s="1"/>
  <c r="N1367" i="1" s="1"/>
  <c r="H1368" i="1"/>
  <c r="M1368" i="1" s="1"/>
  <c r="N1368" i="1" s="1"/>
  <c r="H1369" i="1"/>
  <c r="M1369" i="1" s="1"/>
  <c r="N1369" i="1" s="1"/>
  <c r="H1370" i="1"/>
  <c r="M1370" i="1" s="1"/>
  <c r="N1370" i="1" s="1"/>
  <c r="H1371" i="1"/>
  <c r="M1371" i="1" s="1"/>
  <c r="N1371" i="1" s="1"/>
  <c r="H1372" i="1"/>
  <c r="M1372" i="1" s="1"/>
  <c r="N1372" i="1" s="1"/>
  <c r="H1373" i="1"/>
  <c r="M1373" i="1" s="1"/>
  <c r="N1373" i="1" s="1"/>
  <c r="H1374" i="1"/>
  <c r="M1374" i="1" s="1"/>
  <c r="N1374" i="1" s="1"/>
  <c r="H1375" i="1"/>
  <c r="M1375" i="1" s="1"/>
  <c r="N1375" i="1" s="1"/>
  <c r="H1376" i="1"/>
  <c r="M1376" i="1" s="1"/>
  <c r="N1376" i="1" s="1"/>
  <c r="H1377" i="1"/>
  <c r="M1377" i="1" s="1"/>
  <c r="N1377" i="1" s="1"/>
  <c r="H1378" i="1"/>
  <c r="M1378" i="1" s="1"/>
  <c r="N1378" i="1" s="1"/>
  <c r="H1379" i="1"/>
  <c r="M1379" i="1" s="1"/>
  <c r="N1379" i="1" s="1"/>
  <c r="H1380" i="1"/>
  <c r="M1380" i="1" s="1"/>
  <c r="N1380" i="1" s="1"/>
  <c r="H1381" i="1"/>
  <c r="M1381" i="1" s="1"/>
  <c r="N1381" i="1" s="1"/>
  <c r="H1382" i="1"/>
  <c r="M1382" i="1" s="1"/>
  <c r="N1382" i="1" s="1"/>
  <c r="H1385" i="1"/>
  <c r="M1385" i="1" s="1"/>
  <c r="N1385" i="1" s="1"/>
  <c r="H1386" i="1"/>
  <c r="M1386" i="1" s="1"/>
  <c r="N1386" i="1" s="1"/>
  <c r="H1387" i="1"/>
  <c r="M1387" i="1" s="1"/>
  <c r="N1387" i="1" s="1"/>
  <c r="H1388" i="1"/>
  <c r="M1388" i="1" s="1"/>
  <c r="N1388" i="1" s="1"/>
  <c r="H1389" i="1"/>
  <c r="M1389" i="1" s="1"/>
  <c r="N1389" i="1" s="1"/>
  <c r="H1390" i="1"/>
  <c r="M1390" i="1" s="1"/>
  <c r="N1390" i="1" s="1"/>
  <c r="H1391" i="1"/>
  <c r="M1391" i="1" s="1"/>
  <c r="N1391" i="1" s="1"/>
  <c r="H1392" i="1"/>
  <c r="M1392" i="1" s="1"/>
  <c r="N1392" i="1" s="1"/>
  <c r="H1393" i="1"/>
  <c r="M1393" i="1" s="1"/>
  <c r="N1393" i="1" s="1"/>
  <c r="H1394" i="1"/>
  <c r="M1394" i="1" s="1"/>
  <c r="N1394" i="1" s="1"/>
  <c r="H1395" i="1"/>
  <c r="M1395" i="1" s="1"/>
  <c r="N1395" i="1" s="1"/>
  <c r="H1396" i="1"/>
  <c r="M1396" i="1" s="1"/>
  <c r="N1396" i="1" s="1"/>
  <c r="H1397" i="1"/>
  <c r="M1397" i="1" s="1"/>
  <c r="N1397" i="1" s="1"/>
  <c r="H1398" i="1"/>
  <c r="M1398" i="1" s="1"/>
  <c r="N1398" i="1" s="1"/>
  <c r="H1399" i="1"/>
  <c r="M1399" i="1" s="1"/>
  <c r="N1399" i="1" s="1"/>
  <c r="H1400" i="1"/>
  <c r="M1400" i="1" s="1"/>
  <c r="N1400" i="1" s="1"/>
  <c r="H1401" i="1"/>
  <c r="M1401" i="1" s="1"/>
  <c r="N1401" i="1" s="1"/>
  <c r="H1402" i="1"/>
  <c r="M1402" i="1" s="1"/>
  <c r="N1402" i="1" s="1"/>
  <c r="H1403" i="1"/>
  <c r="M1403" i="1" s="1"/>
  <c r="N1403" i="1" s="1"/>
  <c r="H1404" i="1"/>
  <c r="M1404" i="1" s="1"/>
  <c r="N1404" i="1" s="1"/>
  <c r="H1405" i="1"/>
  <c r="M1405" i="1" s="1"/>
  <c r="N1405" i="1" s="1"/>
  <c r="H1406" i="1"/>
  <c r="M1406" i="1" s="1"/>
  <c r="N1406" i="1" s="1"/>
  <c r="H1407" i="1"/>
  <c r="M1407" i="1" s="1"/>
  <c r="N1407" i="1" s="1"/>
  <c r="H1408" i="1"/>
  <c r="M1408" i="1" s="1"/>
  <c r="N1408" i="1" s="1"/>
  <c r="H1409" i="1"/>
  <c r="M1409" i="1" s="1"/>
  <c r="N1409" i="1" s="1"/>
  <c r="H1410" i="1"/>
  <c r="M1410" i="1" s="1"/>
  <c r="N1410" i="1" s="1"/>
  <c r="H1411" i="1"/>
  <c r="M1411" i="1" s="1"/>
  <c r="N1411" i="1" s="1"/>
  <c r="H1412" i="1"/>
  <c r="M1412" i="1" s="1"/>
  <c r="N1412" i="1" s="1"/>
  <c r="H1413" i="1"/>
  <c r="M1413" i="1" s="1"/>
  <c r="N1413" i="1" s="1"/>
  <c r="H1414" i="1"/>
  <c r="M1414" i="1" s="1"/>
  <c r="N1414" i="1" s="1"/>
  <c r="H1415" i="1"/>
  <c r="M1415" i="1" s="1"/>
  <c r="N1415" i="1" s="1"/>
  <c r="H1416" i="1"/>
  <c r="M1416" i="1" s="1"/>
  <c r="N1416" i="1" s="1"/>
  <c r="H1417" i="1"/>
  <c r="M1417" i="1" s="1"/>
  <c r="N1417" i="1" s="1"/>
  <c r="H1418" i="1"/>
  <c r="M1418" i="1" s="1"/>
  <c r="N1418" i="1" s="1"/>
  <c r="H1419" i="1"/>
  <c r="M1419" i="1" s="1"/>
  <c r="N1419" i="1" s="1"/>
  <c r="H1420" i="1"/>
  <c r="M1420" i="1" s="1"/>
  <c r="N1420" i="1" s="1"/>
  <c r="H1421" i="1"/>
  <c r="M1421" i="1" s="1"/>
  <c r="N1421" i="1" s="1"/>
  <c r="H1422" i="1"/>
  <c r="M1422" i="1" s="1"/>
  <c r="N1422" i="1" s="1"/>
  <c r="H1423" i="1"/>
  <c r="M1423" i="1" s="1"/>
  <c r="N1423" i="1" s="1"/>
  <c r="H1424" i="1"/>
  <c r="M1424" i="1" s="1"/>
  <c r="N1424" i="1" s="1"/>
  <c r="H1425" i="1"/>
  <c r="M1425" i="1" s="1"/>
  <c r="N1425" i="1" s="1"/>
  <c r="H1426" i="1"/>
  <c r="M1426" i="1" s="1"/>
  <c r="N1426" i="1" s="1"/>
  <c r="H1427" i="1"/>
  <c r="M1427" i="1" s="1"/>
  <c r="N1427" i="1" s="1"/>
  <c r="H1428" i="1"/>
  <c r="M1428" i="1" s="1"/>
  <c r="N1428" i="1" s="1"/>
  <c r="H1429" i="1"/>
  <c r="M1429" i="1" s="1"/>
  <c r="N1429" i="1" s="1"/>
  <c r="H1430" i="1"/>
  <c r="M1430" i="1" s="1"/>
  <c r="N1430" i="1" s="1"/>
  <c r="H1431" i="1"/>
  <c r="M1431" i="1" s="1"/>
  <c r="N1431" i="1" s="1"/>
  <c r="H1432" i="1"/>
  <c r="M1432" i="1" s="1"/>
  <c r="N1432" i="1" s="1"/>
  <c r="H1433" i="1"/>
  <c r="M1433" i="1" s="1"/>
  <c r="N1433" i="1" s="1"/>
  <c r="H1434" i="1"/>
  <c r="M1434" i="1" s="1"/>
  <c r="N1434" i="1" s="1"/>
  <c r="H1435" i="1"/>
  <c r="M1435" i="1" s="1"/>
  <c r="N1435" i="1" s="1"/>
  <c r="H1436" i="1"/>
  <c r="M1436" i="1" s="1"/>
  <c r="N1436" i="1" s="1"/>
  <c r="H1437" i="1"/>
  <c r="M1437" i="1" s="1"/>
  <c r="N1437" i="1" s="1"/>
  <c r="H1438" i="1"/>
  <c r="M1438" i="1" s="1"/>
  <c r="N1438" i="1" s="1"/>
  <c r="H1439" i="1"/>
  <c r="M1439" i="1" s="1"/>
  <c r="N1439" i="1" s="1"/>
  <c r="H1440" i="1"/>
  <c r="M1440" i="1" s="1"/>
  <c r="N1440" i="1" s="1"/>
  <c r="H1441" i="1"/>
  <c r="M1441" i="1" s="1"/>
  <c r="N1441" i="1" s="1"/>
  <c r="H1442" i="1"/>
  <c r="M1442" i="1" s="1"/>
  <c r="N1442" i="1" s="1"/>
  <c r="H1443" i="1"/>
  <c r="M1443" i="1" s="1"/>
  <c r="N1443" i="1" s="1"/>
  <c r="H1444" i="1"/>
  <c r="M1444" i="1" s="1"/>
  <c r="N1444" i="1" s="1"/>
  <c r="H1445" i="1"/>
  <c r="M1445" i="1" s="1"/>
  <c r="N1445" i="1" s="1"/>
  <c r="H1446" i="1"/>
  <c r="M1446" i="1" s="1"/>
  <c r="N1446" i="1" s="1"/>
  <c r="H1447" i="1"/>
  <c r="M1447" i="1" s="1"/>
  <c r="N1447" i="1" s="1"/>
  <c r="H1448" i="1"/>
  <c r="M1448" i="1" s="1"/>
  <c r="N1448" i="1" s="1"/>
  <c r="H1449" i="1"/>
  <c r="M1449" i="1" s="1"/>
  <c r="N1449" i="1" s="1"/>
  <c r="H1450" i="1"/>
  <c r="M1450" i="1" s="1"/>
  <c r="N1450" i="1" s="1"/>
  <c r="H1451" i="1"/>
  <c r="M1451" i="1" s="1"/>
  <c r="N1451" i="1" s="1"/>
  <c r="H1452" i="1"/>
  <c r="M1452" i="1" s="1"/>
  <c r="N1452" i="1" s="1"/>
  <c r="H1453" i="1"/>
  <c r="M1453" i="1" s="1"/>
  <c r="N1453" i="1" s="1"/>
  <c r="H1454" i="1"/>
  <c r="M1454" i="1" s="1"/>
  <c r="N1454" i="1" s="1"/>
  <c r="H1455" i="1"/>
  <c r="M1455" i="1" s="1"/>
  <c r="N1455" i="1" s="1"/>
  <c r="H1456" i="1"/>
  <c r="M1456" i="1" s="1"/>
  <c r="N1456" i="1" s="1"/>
  <c r="H1457" i="1"/>
  <c r="M1457" i="1" s="1"/>
  <c r="N1457" i="1" s="1"/>
  <c r="H1458" i="1"/>
  <c r="M1458" i="1" s="1"/>
  <c r="N1458" i="1" s="1"/>
  <c r="H1459" i="1"/>
  <c r="M1459" i="1" s="1"/>
  <c r="N1459" i="1" s="1"/>
  <c r="H1460" i="1"/>
  <c r="M1460" i="1" s="1"/>
  <c r="N1460" i="1" s="1"/>
  <c r="H1461" i="1"/>
  <c r="M1461" i="1" s="1"/>
  <c r="N1461" i="1" s="1"/>
  <c r="H1462" i="1"/>
  <c r="M1462" i="1" s="1"/>
  <c r="N1462" i="1" s="1"/>
  <c r="H1463" i="1"/>
  <c r="M1463" i="1" s="1"/>
  <c r="N1463" i="1" s="1"/>
  <c r="H1464" i="1"/>
  <c r="M1464" i="1" s="1"/>
  <c r="N1464" i="1" s="1"/>
  <c r="H1465" i="1"/>
  <c r="M1465" i="1" s="1"/>
  <c r="N1465" i="1" s="1"/>
  <c r="H1466" i="1"/>
  <c r="M1466" i="1" s="1"/>
  <c r="N1466" i="1" s="1"/>
  <c r="H1467" i="1"/>
  <c r="M1467" i="1" s="1"/>
  <c r="N1467" i="1" s="1"/>
  <c r="H1468" i="1"/>
  <c r="M1468" i="1" s="1"/>
  <c r="N1468" i="1" s="1"/>
  <c r="H1469" i="1"/>
  <c r="M1469" i="1" s="1"/>
  <c r="N1469" i="1" s="1"/>
  <c r="H1470" i="1"/>
  <c r="M1470" i="1" s="1"/>
  <c r="N1470" i="1" s="1"/>
  <c r="H1471" i="1"/>
  <c r="M1471" i="1" s="1"/>
  <c r="N1471" i="1" s="1"/>
  <c r="H1472" i="1"/>
  <c r="M1472" i="1" s="1"/>
  <c r="N1472" i="1" s="1"/>
  <c r="H1473" i="1"/>
  <c r="M1473" i="1" s="1"/>
  <c r="N1473" i="1" s="1"/>
  <c r="H1474" i="1"/>
  <c r="M1474" i="1" s="1"/>
  <c r="N1474" i="1" s="1"/>
  <c r="H1475" i="1"/>
  <c r="M1475" i="1" s="1"/>
  <c r="N1475" i="1" s="1"/>
  <c r="H1476" i="1"/>
  <c r="M1476" i="1" s="1"/>
  <c r="N1476" i="1" s="1"/>
  <c r="H1477" i="1"/>
  <c r="M1477" i="1" s="1"/>
  <c r="N1477" i="1" s="1"/>
  <c r="H1478" i="1"/>
  <c r="M1478" i="1" s="1"/>
  <c r="N1478" i="1" s="1"/>
  <c r="H1479" i="1"/>
  <c r="M1479" i="1" s="1"/>
  <c r="N1479" i="1" s="1"/>
  <c r="H1480" i="1"/>
  <c r="M1480" i="1" s="1"/>
  <c r="N1480" i="1" s="1"/>
  <c r="H1481" i="1"/>
  <c r="M1481" i="1" s="1"/>
  <c r="N1481" i="1" s="1"/>
  <c r="H1482" i="1"/>
  <c r="M1482" i="1" s="1"/>
  <c r="N1482" i="1" s="1"/>
  <c r="H1483" i="1"/>
  <c r="M1483" i="1" s="1"/>
  <c r="N1483" i="1" s="1"/>
  <c r="H1484" i="1"/>
  <c r="M1484" i="1" s="1"/>
  <c r="N1484" i="1" s="1"/>
  <c r="H1485" i="1"/>
  <c r="M1485" i="1" s="1"/>
  <c r="N1485" i="1" s="1"/>
  <c r="H1486" i="1"/>
  <c r="M1486" i="1" s="1"/>
  <c r="N1486" i="1" s="1"/>
  <c r="H1487" i="1"/>
  <c r="M1487" i="1" s="1"/>
  <c r="N1487" i="1" s="1"/>
  <c r="H1488" i="1"/>
  <c r="M1488" i="1" s="1"/>
  <c r="N1488" i="1" s="1"/>
  <c r="H1489" i="1"/>
  <c r="M1489" i="1" s="1"/>
  <c r="N1489" i="1" s="1"/>
  <c r="H1490" i="1"/>
  <c r="M1490" i="1" s="1"/>
  <c r="N1490" i="1" s="1"/>
  <c r="H1491" i="1"/>
  <c r="M1491" i="1" s="1"/>
  <c r="N1491" i="1" s="1"/>
  <c r="H1492" i="1"/>
  <c r="M1492" i="1" s="1"/>
  <c r="N1492" i="1" s="1"/>
  <c r="H1493" i="1"/>
  <c r="M1493" i="1" s="1"/>
  <c r="N1493" i="1" s="1"/>
  <c r="H1494" i="1"/>
  <c r="M1494" i="1" s="1"/>
  <c r="N1494" i="1" s="1"/>
  <c r="H1495" i="1"/>
  <c r="M1495" i="1" s="1"/>
  <c r="N1495" i="1" s="1"/>
  <c r="H1496" i="1"/>
  <c r="M1496" i="1" s="1"/>
  <c r="N1496" i="1" s="1"/>
  <c r="H1497" i="1"/>
  <c r="M1497" i="1" s="1"/>
  <c r="N1497" i="1" s="1"/>
  <c r="H1498" i="1"/>
  <c r="M1498" i="1" s="1"/>
  <c r="N1498" i="1" s="1"/>
  <c r="H1499" i="1"/>
  <c r="M1499" i="1" s="1"/>
  <c r="N1499" i="1" s="1"/>
  <c r="H1500" i="1"/>
  <c r="M1500" i="1" s="1"/>
  <c r="N1500" i="1" s="1"/>
  <c r="H1501" i="1"/>
  <c r="M1501" i="1" s="1"/>
  <c r="N1501" i="1" s="1"/>
  <c r="H1502" i="1"/>
  <c r="M1502" i="1" s="1"/>
  <c r="N1502" i="1" s="1"/>
  <c r="H1503" i="1"/>
  <c r="M1503" i="1" s="1"/>
  <c r="N1503" i="1" s="1"/>
  <c r="H1504" i="1"/>
  <c r="M1504" i="1" s="1"/>
  <c r="N1504" i="1" s="1"/>
  <c r="H1505" i="1"/>
  <c r="M1505" i="1" s="1"/>
  <c r="N1505" i="1" s="1"/>
  <c r="H1506" i="1"/>
  <c r="M1506" i="1" s="1"/>
  <c r="N1506" i="1" s="1"/>
  <c r="H1507" i="1"/>
  <c r="M1507" i="1" s="1"/>
  <c r="N1507" i="1" s="1"/>
  <c r="H1508" i="1"/>
  <c r="M1508" i="1" s="1"/>
  <c r="N1508" i="1" s="1"/>
  <c r="H1509" i="1"/>
  <c r="M1509" i="1" s="1"/>
  <c r="N1509" i="1" s="1"/>
  <c r="H1510" i="1"/>
  <c r="M1510" i="1" s="1"/>
  <c r="N1510" i="1" s="1"/>
  <c r="H1511" i="1"/>
  <c r="M1511" i="1" s="1"/>
  <c r="N1511" i="1" s="1"/>
  <c r="H1512" i="1"/>
  <c r="M1512" i="1" s="1"/>
  <c r="N1512" i="1" s="1"/>
  <c r="H1513" i="1"/>
  <c r="M1513" i="1" s="1"/>
  <c r="N1513" i="1" s="1"/>
  <c r="H1514" i="1"/>
  <c r="M1514" i="1" s="1"/>
  <c r="N1514" i="1" s="1"/>
  <c r="H1515" i="1"/>
  <c r="M1515" i="1" s="1"/>
  <c r="N1515" i="1" s="1"/>
  <c r="H1516" i="1"/>
  <c r="M1516" i="1" s="1"/>
  <c r="N1516" i="1" s="1"/>
  <c r="H1517" i="1"/>
  <c r="M1517" i="1" s="1"/>
  <c r="N1517" i="1" s="1"/>
  <c r="H1518" i="1"/>
  <c r="M1518" i="1" s="1"/>
  <c r="N1518" i="1" s="1"/>
  <c r="H1519" i="1"/>
  <c r="M1519" i="1" s="1"/>
  <c r="N1519" i="1" s="1"/>
  <c r="H1520" i="1"/>
  <c r="M1520" i="1" s="1"/>
  <c r="N1520" i="1" s="1"/>
  <c r="H1521" i="1"/>
  <c r="M1521" i="1" s="1"/>
  <c r="N1521" i="1" s="1"/>
  <c r="H1522" i="1"/>
  <c r="M1522" i="1" s="1"/>
  <c r="N1522" i="1" s="1"/>
  <c r="H1523" i="1"/>
  <c r="M1523" i="1" s="1"/>
  <c r="N1523" i="1" s="1"/>
  <c r="H1524" i="1"/>
  <c r="M1524" i="1" s="1"/>
  <c r="N1524" i="1" s="1"/>
  <c r="H1525" i="1"/>
  <c r="M1525" i="1" s="1"/>
  <c r="N1525" i="1" s="1"/>
  <c r="H1526" i="1"/>
  <c r="M1526" i="1" s="1"/>
  <c r="N1526" i="1" s="1"/>
  <c r="H1527" i="1"/>
  <c r="M1527" i="1" s="1"/>
  <c r="N1527" i="1" s="1"/>
  <c r="H1528" i="1"/>
  <c r="M1528" i="1" s="1"/>
  <c r="N1528" i="1" s="1"/>
  <c r="H1529" i="1"/>
  <c r="M1529" i="1" s="1"/>
  <c r="N1529" i="1" s="1"/>
  <c r="H1530" i="1"/>
  <c r="M1530" i="1" s="1"/>
  <c r="N1530" i="1" s="1"/>
  <c r="H1531" i="1"/>
  <c r="M1531" i="1" s="1"/>
  <c r="N1531" i="1" s="1"/>
  <c r="H1532" i="1"/>
  <c r="M1532" i="1" s="1"/>
  <c r="N1532" i="1" s="1"/>
  <c r="H1533" i="1"/>
  <c r="M1533" i="1" s="1"/>
  <c r="N1533" i="1" s="1"/>
  <c r="H1534" i="1"/>
  <c r="M1534" i="1" s="1"/>
  <c r="N1534" i="1" s="1"/>
  <c r="H1535" i="1"/>
  <c r="M1535" i="1" s="1"/>
  <c r="N1535" i="1" s="1"/>
  <c r="H1536" i="1"/>
  <c r="M1536" i="1" s="1"/>
  <c r="N1536" i="1" s="1"/>
  <c r="H1537" i="1"/>
  <c r="M1537" i="1" s="1"/>
  <c r="N1537" i="1" s="1"/>
  <c r="H1538" i="1"/>
  <c r="M1538" i="1" s="1"/>
  <c r="N1538" i="1" s="1"/>
  <c r="H1539" i="1"/>
  <c r="M1539" i="1" s="1"/>
  <c r="N1539" i="1" s="1"/>
  <c r="H1540" i="1"/>
  <c r="M1540" i="1" s="1"/>
  <c r="N1540" i="1" s="1"/>
  <c r="H1541" i="1"/>
  <c r="M1541" i="1" s="1"/>
  <c r="N1541" i="1" s="1"/>
  <c r="H1542" i="1"/>
  <c r="M1542" i="1" s="1"/>
  <c r="N1542" i="1" s="1"/>
  <c r="H1543" i="1"/>
  <c r="M1543" i="1" s="1"/>
  <c r="N1543" i="1" s="1"/>
  <c r="H1544" i="1"/>
  <c r="M1544" i="1" s="1"/>
  <c r="N1544" i="1" s="1"/>
  <c r="H1545" i="1"/>
  <c r="M1545" i="1" s="1"/>
  <c r="N1545" i="1" s="1"/>
  <c r="H1546" i="1"/>
  <c r="M1546" i="1" s="1"/>
  <c r="N1546" i="1" s="1"/>
  <c r="H1547" i="1"/>
  <c r="M1547" i="1" s="1"/>
  <c r="N1547" i="1" s="1"/>
  <c r="H1548" i="1"/>
  <c r="M1548" i="1" s="1"/>
  <c r="N1548" i="1" s="1"/>
  <c r="H1549" i="1"/>
  <c r="M1549" i="1" s="1"/>
  <c r="N1549" i="1" s="1"/>
  <c r="H1550" i="1"/>
  <c r="M1550" i="1" s="1"/>
  <c r="N1550" i="1" s="1"/>
  <c r="H1551" i="1"/>
  <c r="M1551" i="1" s="1"/>
  <c r="N1551" i="1" s="1"/>
  <c r="H1552" i="1"/>
  <c r="M1552" i="1" s="1"/>
  <c r="N1552" i="1" s="1"/>
  <c r="H1553" i="1"/>
  <c r="M1553" i="1" s="1"/>
  <c r="N1553" i="1" s="1"/>
  <c r="H1554" i="1"/>
  <c r="M1554" i="1" s="1"/>
  <c r="N1554" i="1" s="1"/>
  <c r="H1555" i="1"/>
  <c r="M1555" i="1" s="1"/>
  <c r="N1555" i="1" s="1"/>
  <c r="H1556" i="1"/>
  <c r="M1556" i="1" s="1"/>
  <c r="N1556" i="1" s="1"/>
  <c r="H1557" i="1"/>
  <c r="M1557" i="1" s="1"/>
  <c r="N1557" i="1" s="1"/>
  <c r="H1558" i="1"/>
  <c r="M1558" i="1" s="1"/>
  <c r="N1558" i="1" s="1"/>
  <c r="H1559" i="1"/>
  <c r="M1559" i="1" s="1"/>
  <c r="N1559" i="1" s="1"/>
  <c r="H1560" i="1"/>
  <c r="M1560" i="1" s="1"/>
  <c r="N1560" i="1" s="1"/>
  <c r="H1561" i="1"/>
  <c r="M1561" i="1" s="1"/>
  <c r="N1561" i="1" s="1"/>
  <c r="H1562" i="1"/>
  <c r="M1562" i="1" s="1"/>
  <c r="N1562" i="1" s="1"/>
  <c r="H1563" i="1"/>
  <c r="M1563" i="1" s="1"/>
  <c r="N1563" i="1" s="1"/>
  <c r="H1564" i="1"/>
  <c r="M1564" i="1" s="1"/>
  <c r="N1564" i="1" s="1"/>
  <c r="H1565" i="1"/>
  <c r="M1565" i="1" s="1"/>
  <c r="N1565" i="1" s="1"/>
  <c r="H1566" i="1"/>
  <c r="M1566" i="1" s="1"/>
  <c r="N1566" i="1" s="1"/>
  <c r="H1567" i="1"/>
  <c r="M1567" i="1" s="1"/>
  <c r="N1567" i="1" s="1"/>
  <c r="H1568" i="1"/>
  <c r="M1568" i="1" s="1"/>
  <c r="N1568" i="1" s="1"/>
  <c r="H1569" i="1"/>
  <c r="M1569" i="1" s="1"/>
  <c r="N1569" i="1" s="1"/>
  <c r="H1570" i="1"/>
  <c r="M1570" i="1" s="1"/>
  <c r="N1570" i="1" s="1"/>
  <c r="H1571" i="1"/>
  <c r="M1571" i="1" s="1"/>
  <c r="N1571" i="1" s="1"/>
  <c r="H1572" i="1"/>
  <c r="M1572" i="1" s="1"/>
  <c r="N1572" i="1" s="1"/>
  <c r="H1573" i="1"/>
  <c r="M1573" i="1" s="1"/>
  <c r="N1573" i="1" s="1"/>
  <c r="H1574" i="1"/>
  <c r="M1574" i="1" s="1"/>
  <c r="N1574" i="1" s="1"/>
  <c r="H1575" i="1"/>
  <c r="M1575" i="1" s="1"/>
  <c r="N1575" i="1" s="1"/>
  <c r="H1576" i="1"/>
  <c r="M1576" i="1" s="1"/>
  <c r="N1576" i="1" s="1"/>
  <c r="H1577" i="1"/>
  <c r="M1577" i="1" s="1"/>
  <c r="N1577" i="1" s="1"/>
  <c r="H1578" i="1"/>
  <c r="M1578" i="1" s="1"/>
  <c r="N1578" i="1" s="1"/>
  <c r="H1579" i="1"/>
  <c r="M1579" i="1" s="1"/>
  <c r="N1579" i="1" s="1"/>
  <c r="H1580" i="1"/>
  <c r="M1580" i="1" s="1"/>
  <c r="N1580" i="1" s="1"/>
  <c r="H1581" i="1"/>
  <c r="M1581" i="1" s="1"/>
  <c r="N1581" i="1" s="1"/>
  <c r="H1582" i="1"/>
  <c r="M1582" i="1" s="1"/>
  <c r="N1582" i="1" s="1"/>
  <c r="H1583" i="1"/>
  <c r="M1583" i="1" s="1"/>
  <c r="N1583" i="1" s="1"/>
  <c r="H1584" i="1"/>
  <c r="M1584" i="1" s="1"/>
  <c r="N1584" i="1" s="1"/>
  <c r="H1585" i="1"/>
  <c r="M1585" i="1" s="1"/>
  <c r="N1585" i="1" s="1"/>
  <c r="H1586" i="1"/>
  <c r="M1586" i="1" s="1"/>
  <c r="N1586" i="1" s="1"/>
  <c r="H1587" i="1"/>
  <c r="M1587" i="1" s="1"/>
  <c r="N1587" i="1" s="1"/>
  <c r="H1588" i="1"/>
  <c r="M1588" i="1" s="1"/>
  <c r="N1588" i="1" s="1"/>
  <c r="H1589" i="1"/>
  <c r="M1589" i="1" s="1"/>
  <c r="N1589" i="1" s="1"/>
  <c r="H1590" i="1"/>
  <c r="M1590" i="1" s="1"/>
  <c r="N1590" i="1" s="1"/>
  <c r="H1591" i="1"/>
  <c r="M1591" i="1" s="1"/>
  <c r="N1591" i="1" s="1"/>
  <c r="H1592" i="1"/>
  <c r="M1592" i="1" s="1"/>
  <c r="N1592" i="1" s="1"/>
  <c r="H1593" i="1"/>
  <c r="M1593" i="1" s="1"/>
  <c r="N1593" i="1" s="1"/>
  <c r="H1594" i="1"/>
  <c r="M1594" i="1" s="1"/>
  <c r="N1594" i="1" s="1"/>
  <c r="H1595" i="1"/>
  <c r="M1595" i="1" s="1"/>
  <c r="N1595" i="1" s="1"/>
  <c r="H1596" i="1"/>
  <c r="M1596" i="1" s="1"/>
  <c r="N1596" i="1" s="1"/>
  <c r="H1597" i="1"/>
  <c r="M1597" i="1" s="1"/>
  <c r="N1597" i="1" s="1"/>
  <c r="H1598" i="1"/>
  <c r="M1598" i="1" s="1"/>
  <c r="N1598" i="1" s="1"/>
  <c r="H1599" i="1"/>
  <c r="M1599" i="1" s="1"/>
  <c r="N1599" i="1" s="1"/>
  <c r="H1600" i="1"/>
  <c r="M1600" i="1" s="1"/>
  <c r="N1600" i="1" s="1"/>
  <c r="H1601" i="1"/>
  <c r="M1601" i="1" s="1"/>
  <c r="N1601" i="1" s="1"/>
  <c r="H1602" i="1"/>
  <c r="M1602" i="1" s="1"/>
  <c r="N1602" i="1" s="1"/>
  <c r="H1603" i="1"/>
  <c r="M1603" i="1" s="1"/>
  <c r="N1603" i="1" s="1"/>
  <c r="H1604" i="1"/>
  <c r="M1604" i="1" s="1"/>
  <c r="N1604" i="1" s="1"/>
  <c r="H1605" i="1"/>
  <c r="M1605" i="1" s="1"/>
  <c r="N1605" i="1" s="1"/>
  <c r="H1606" i="1"/>
  <c r="M1606" i="1" s="1"/>
  <c r="N1606" i="1" s="1"/>
  <c r="H1607" i="1"/>
  <c r="M1607" i="1" s="1"/>
  <c r="N1607" i="1" s="1"/>
  <c r="H1608" i="1"/>
  <c r="M1608" i="1" s="1"/>
  <c r="N1608" i="1" s="1"/>
  <c r="H1609" i="1"/>
  <c r="M1609" i="1" s="1"/>
  <c r="N1609" i="1" s="1"/>
  <c r="H1610" i="1"/>
  <c r="M1610" i="1" s="1"/>
  <c r="N1610" i="1" s="1"/>
  <c r="H1611" i="1"/>
  <c r="M1611" i="1" s="1"/>
  <c r="N1611" i="1" s="1"/>
  <c r="H1612" i="1"/>
  <c r="M1612" i="1" s="1"/>
  <c r="N1612" i="1" s="1"/>
  <c r="H1613" i="1"/>
  <c r="M1613" i="1" s="1"/>
  <c r="N1613" i="1" s="1"/>
  <c r="H1614" i="1"/>
  <c r="M1614" i="1" s="1"/>
  <c r="N1614" i="1" s="1"/>
  <c r="H1615" i="1"/>
  <c r="M1615" i="1" s="1"/>
  <c r="N1615" i="1" s="1"/>
  <c r="H1616" i="1"/>
  <c r="M1616" i="1" s="1"/>
  <c r="N1616" i="1" s="1"/>
  <c r="H1617" i="1"/>
  <c r="M1617" i="1" s="1"/>
  <c r="N1617" i="1" s="1"/>
  <c r="H1618" i="1"/>
  <c r="M1618" i="1" s="1"/>
  <c r="N1618" i="1" s="1"/>
  <c r="H1619" i="1"/>
  <c r="M1619" i="1" s="1"/>
  <c r="N1619" i="1" s="1"/>
  <c r="H1620" i="1"/>
  <c r="M1620" i="1" s="1"/>
  <c r="N1620" i="1" s="1"/>
  <c r="H1621" i="1"/>
  <c r="M1621" i="1" s="1"/>
  <c r="N1621" i="1" s="1"/>
  <c r="H1622" i="1"/>
  <c r="M1622" i="1" s="1"/>
  <c r="N1622" i="1" s="1"/>
  <c r="H1625" i="1"/>
  <c r="M1625" i="1" s="1"/>
  <c r="N1625" i="1" s="1"/>
  <c r="H1626" i="1"/>
  <c r="M1626" i="1" s="1"/>
  <c r="N1626" i="1" s="1"/>
  <c r="H1627" i="1"/>
  <c r="M1627" i="1" s="1"/>
  <c r="N1627" i="1" s="1"/>
  <c r="H1628" i="1"/>
  <c r="M1628" i="1" s="1"/>
  <c r="N1628" i="1" s="1"/>
  <c r="H1629" i="1"/>
  <c r="M1629" i="1" s="1"/>
  <c r="N1629" i="1" s="1"/>
  <c r="H1630" i="1"/>
  <c r="M1630" i="1" s="1"/>
  <c r="N1630" i="1" s="1"/>
  <c r="H1631" i="1"/>
  <c r="M1631" i="1" s="1"/>
  <c r="N1631" i="1" s="1"/>
  <c r="H1632" i="1"/>
  <c r="M1632" i="1" s="1"/>
  <c r="N1632" i="1" s="1"/>
  <c r="H1633" i="1"/>
  <c r="M1633" i="1" s="1"/>
  <c r="N1633" i="1" s="1"/>
  <c r="H1634" i="1"/>
  <c r="M1634" i="1" s="1"/>
  <c r="N1634" i="1" s="1"/>
  <c r="H1635" i="1"/>
  <c r="M1635" i="1" s="1"/>
  <c r="N1635" i="1" s="1"/>
  <c r="H1636" i="1"/>
  <c r="M1636" i="1" s="1"/>
  <c r="N1636" i="1" s="1"/>
  <c r="H1637" i="1"/>
  <c r="M1637" i="1" s="1"/>
  <c r="N1637" i="1" s="1"/>
  <c r="H1638" i="1"/>
  <c r="M1638" i="1" s="1"/>
  <c r="N1638" i="1" s="1"/>
  <c r="H1639" i="1"/>
  <c r="M1639" i="1" s="1"/>
  <c r="N1639" i="1" s="1"/>
  <c r="H1640" i="1"/>
  <c r="M1640" i="1" s="1"/>
  <c r="N1640" i="1" s="1"/>
  <c r="H1641" i="1"/>
  <c r="M1641" i="1" s="1"/>
  <c r="N1641" i="1" s="1"/>
  <c r="H1642" i="1"/>
  <c r="M1642" i="1" s="1"/>
  <c r="N1642" i="1" s="1"/>
  <c r="H1643" i="1"/>
  <c r="M1643" i="1" s="1"/>
  <c r="N1643" i="1" s="1"/>
  <c r="H1644" i="1"/>
  <c r="M1644" i="1" s="1"/>
  <c r="N1644" i="1" s="1"/>
  <c r="H1645" i="1"/>
  <c r="M1645" i="1" s="1"/>
  <c r="N1645" i="1" s="1"/>
  <c r="H1646" i="1"/>
  <c r="M1646" i="1" s="1"/>
  <c r="N1646" i="1" s="1"/>
  <c r="H1647" i="1"/>
  <c r="M1647" i="1" s="1"/>
  <c r="N1647" i="1" s="1"/>
  <c r="H1648" i="1"/>
  <c r="M1648" i="1" s="1"/>
  <c r="N1648" i="1" s="1"/>
  <c r="H1649" i="1"/>
  <c r="M1649" i="1" s="1"/>
  <c r="N1649" i="1" s="1"/>
  <c r="H1650" i="1"/>
  <c r="M1650" i="1" s="1"/>
  <c r="N1650" i="1" s="1"/>
  <c r="H1651" i="1"/>
  <c r="M1651" i="1" s="1"/>
  <c r="N1651" i="1" s="1"/>
  <c r="H1652" i="1"/>
  <c r="M1652" i="1" s="1"/>
  <c r="N1652" i="1" s="1"/>
  <c r="H1653" i="1"/>
  <c r="M1653" i="1" s="1"/>
  <c r="N1653" i="1" s="1"/>
  <c r="H1654" i="1"/>
  <c r="M1654" i="1" s="1"/>
  <c r="N1654" i="1" s="1"/>
  <c r="H1655" i="1"/>
  <c r="M1655" i="1" s="1"/>
  <c r="N1655" i="1" s="1"/>
  <c r="H1656" i="1"/>
  <c r="M1656" i="1" s="1"/>
  <c r="N1656" i="1" s="1"/>
  <c r="H1657" i="1"/>
  <c r="M1657" i="1" s="1"/>
  <c r="N1657" i="1" s="1"/>
  <c r="H1658" i="1"/>
  <c r="M1658" i="1" s="1"/>
  <c r="N1658" i="1" s="1"/>
  <c r="H1659" i="1"/>
  <c r="M1659" i="1" s="1"/>
  <c r="N1659" i="1" s="1"/>
  <c r="H1660" i="1"/>
  <c r="M1660" i="1" s="1"/>
  <c r="N1660" i="1" s="1"/>
  <c r="H1661" i="1"/>
  <c r="M1661" i="1" s="1"/>
  <c r="N1661" i="1" s="1"/>
  <c r="H1662" i="1"/>
  <c r="M1662" i="1" s="1"/>
  <c r="N1662" i="1" s="1"/>
  <c r="H1663" i="1"/>
  <c r="M1663" i="1" s="1"/>
  <c r="N1663" i="1" s="1"/>
  <c r="H1664" i="1"/>
  <c r="M1664" i="1" s="1"/>
  <c r="N1664" i="1" s="1"/>
  <c r="H1665" i="1"/>
  <c r="M1665" i="1" s="1"/>
  <c r="N1665" i="1" s="1"/>
  <c r="H1666" i="1"/>
  <c r="M1666" i="1" s="1"/>
  <c r="N1666" i="1" s="1"/>
  <c r="H1667" i="1"/>
  <c r="M1667" i="1" s="1"/>
  <c r="N1667" i="1" s="1"/>
  <c r="H1668" i="1"/>
  <c r="M1668" i="1" s="1"/>
  <c r="N1668" i="1" s="1"/>
  <c r="H1669" i="1"/>
  <c r="M1669" i="1" s="1"/>
  <c r="N1669" i="1" s="1"/>
  <c r="H1670" i="1"/>
  <c r="M1670" i="1" s="1"/>
  <c r="N1670" i="1" s="1"/>
  <c r="H1671" i="1"/>
  <c r="M1671" i="1" s="1"/>
  <c r="N1671" i="1" s="1"/>
  <c r="H1672" i="1"/>
  <c r="M1672" i="1" s="1"/>
  <c r="N1672" i="1" s="1"/>
  <c r="H1673" i="1"/>
  <c r="M1673" i="1" s="1"/>
  <c r="N1673" i="1" s="1"/>
  <c r="H1674" i="1"/>
  <c r="M1674" i="1" s="1"/>
  <c r="N1674" i="1" s="1"/>
  <c r="H1675" i="1"/>
  <c r="M1675" i="1" s="1"/>
  <c r="N1675" i="1" s="1"/>
  <c r="H1676" i="1"/>
  <c r="M1676" i="1" s="1"/>
  <c r="N1676" i="1" s="1"/>
  <c r="H1677" i="1"/>
  <c r="M1677" i="1" s="1"/>
  <c r="N1677" i="1" s="1"/>
  <c r="H1678" i="1"/>
  <c r="M1678" i="1" s="1"/>
  <c r="N1678" i="1" s="1"/>
  <c r="H1679" i="1"/>
  <c r="M1679" i="1" s="1"/>
  <c r="N1679" i="1" s="1"/>
  <c r="H1680" i="1"/>
  <c r="M1680" i="1" s="1"/>
  <c r="N1680" i="1" s="1"/>
  <c r="H1681" i="1"/>
  <c r="M1681" i="1" s="1"/>
  <c r="N1681" i="1" s="1"/>
  <c r="H1682" i="1"/>
  <c r="M1682" i="1" s="1"/>
  <c r="N1682" i="1" s="1"/>
  <c r="H1683" i="1"/>
  <c r="M1683" i="1" s="1"/>
  <c r="N1683" i="1" s="1"/>
  <c r="H1684" i="1"/>
  <c r="M1684" i="1" s="1"/>
  <c r="N1684" i="1" s="1"/>
  <c r="H1685" i="1"/>
  <c r="M1685" i="1" s="1"/>
  <c r="N1685" i="1" s="1"/>
  <c r="H1686" i="1"/>
  <c r="M1686" i="1" s="1"/>
  <c r="N1686" i="1" s="1"/>
  <c r="H1687" i="1"/>
  <c r="M1687" i="1" s="1"/>
  <c r="N1687" i="1" s="1"/>
  <c r="H1688" i="1"/>
  <c r="M1688" i="1" s="1"/>
  <c r="N1688" i="1" s="1"/>
  <c r="H1689" i="1"/>
  <c r="M1689" i="1" s="1"/>
  <c r="N1689" i="1" s="1"/>
  <c r="H1690" i="1"/>
  <c r="M1690" i="1" s="1"/>
  <c r="N1690" i="1" s="1"/>
  <c r="H1691" i="1"/>
  <c r="M1691" i="1" s="1"/>
  <c r="N1691" i="1" s="1"/>
  <c r="H1692" i="1"/>
  <c r="M1692" i="1" s="1"/>
  <c r="N1692" i="1" s="1"/>
  <c r="H1693" i="1"/>
  <c r="M1693" i="1" s="1"/>
  <c r="N1693" i="1" s="1"/>
  <c r="H1694" i="1"/>
  <c r="M1694" i="1" s="1"/>
  <c r="N1694" i="1" s="1"/>
  <c r="H1695" i="1"/>
  <c r="M1695" i="1" s="1"/>
  <c r="N1695" i="1" s="1"/>
  <c r="H1698" i="1"/>
  <c r="M1698" i="1" s="1"/>
  <c r="N1698" i="1" s="1"/>
  <c r="H1699" i="1"/>
  <c r="M1699" i="1" s="1"/>
  <c r="N1699" i="1" s="1"/>
  <c r="H1700" i="1"/>
  <c r="M1700" i="1" s="1"/>
  <c r="N1700" i="1" s="1"/>
  <c r="H1701" i="1"/>
  <c r="M1701" i="1" s="1"/>
  <c r="N1701" i="1" s="1"/>
  <c r="H1702" i="1"/>
  <c r="M1702" i="1" s="1"/>
  <c r="N1702" i="1" s="1"/>
  <c r="H1703" i="1"/>
  <c r="M1703" i="1" s="1"/>
  <c r="N1703" i="1" s="1"/>
  <c r="H1704" i="1"/>
  <c r="M1704" i="1" s="1"/>
  <c r="N1704" i="1" s="1"/>
  <c r="H1705" i="1"/>
  <c r="M1705" i="1" s="1"/>
  <c r="N1705" i="1" s="1"/>
  <c r="H1706" i="1"/>
  <c r="M1706" i="1" s="1"/>
  <c r="H1707" i="1"/>
  <c r="M1707" i="1" s="1"/>
  <c r="N1707" i="1" s="1"/>
  <c r="H1708" i="1"/>
  <c r="M1708" i="1" s="1"/>
  <c r="N1708" i="1" s="1"/>
  <c r="H1709" i="1"/>
  <c r="M1709" i="1" s="1"/>
  <c r="N1709" i="1" s="1"/>
  <c r="H17" i="1"/>
  <c r="M17" i="1" s="1"/>
  <c r="N17" i="1" s="1"/>
  <c r="N1305" i="1" l="1"/>
  <c r="N1623" i="1"/>
  <c r="N1696" i="1"/>
  <c r="N1383" i="1"/>
  <c r="N1204" i="1"/>
  <c r="N1706" i="1"/>
  <c r="N1710" i="1" s="1"/>
  <c r="N1085" i="1"/>
  <c r="N613" i="1"/>
  <c r="N15" i="1"/>
  <c r="N386" i="1"/>
  <c r="N302" i="1"/>
  <c r="N351" i="1"/>
  <c r="N363" i="1"/>
  <c r="N196" i="1"/>
  <c r="N117" i="1"/>
  <c r="N232" i="1"/>
  <c r="N101" i="1"/>
  <c r="N34" i="1"/>
  <c r="N1711" i="1" l="1"/>
  <c r="N1719" i="1" l="1"/>
  <c r="N1720" i="1" s="1"/>
  <c r="N1721" i="1" s="1"/>
  <c r="N1712" i="1"/>
</calcChain>
</file>

<file path=xl/sharedStrings.xml><?xml version="1.0" encoding="utf-8"?>
<sst xmlns="http://schemas.openxmlformats.org/spreadsheetml/2006/main" count="6716" uniqueCount="1342">
  <si>
    <t>(наименование объекта)</t>
  </si>
  <si>
    <t>№пп</t>
  </si>
  <si>
    <t>Обоснование</t>
  </si>
  <si>
    <t>Единица измерения</t>
  </si>
  <si>
    <t xml:space="preserve">Цена </t>
  </si>
  <si>
    <t>Номер сметы</t>
  </si>
  <si>
    <t>Позиция сметного расчета</t>
  </si>
  <si>
    <t>На единицу измерения</t>
  </si>
  <si>
    <t>Всего</t>
  </si>
  <si>
    <t>ЛС 01-01-01 Поз.: 1-17</t>
  </si>
  <si>
    <t>Подготовительные работы</t>
  </si>
  <si>
    <t>01-01-01</t>
  </si>
  <si>
    <t>ТЕР27-03-008-04</t>
  </si>
  <si>
    <t>Разборка покрытий и оснований асфальтобетонных</t>
  </si>
  <si>
    <t>100 м3</t>
  </si>
  <si>
    <t>ТЕР27-03-008-02</t>
  </si>
  <si>
    <t>Разборка покрытий и оснований щебеночных</t>
  </si>
  <si>
    <t>ТЕР27-03-011-01</t>
  </si>
  <si>
    <t>Срезка поверхностного слоя асфальтобетонных дорожных покрытий с применением импортных фрез при ширине фрезерования до 1300 мм, толщина слоя до 5 см</t>
  </si>
  <si>
    <t>100 м2</t>
  </si>
  <si>
    <t>Разборка покрытий и оснований щебеночных (разборка щебенистого основания h=0,15м)</t>
  </si>
  <si>
    <t>Разборка покрытий и оснований: щебеночных (разборка щебенистой смеси основания h=0,15м)</t>
  </si>
  <si>
    <t>Разборка покрытий и оснований щебеночных (разбрка основания из гравийной смеси С6)</t>
  </si>
  <si>
    <t>ТЕР01-01-013-15</t>
  </si>
  <si>
    <t>Разработка грунта с погрузкой на автомобили-самосвалы экскаваторами с ковшом вместимостью: 0,5 (0,5-0,63) м3, группа грунтов 3 (погрузка  экскаватором с грейферным ковшом в а/самосвал)</t>
  </si>
  <si>
    <t>1000 м3</t>
  </si>
  <si>
    <t>ТССЦпг-03-21-01-058</t>
  </si>
  <si>
    <t>Перевозка грузов автомобилями-самосвалами грузоподъемностью 10 т работающих вне карьера на расстояние: I класс груза до 58 км, (перевозка грунта, γ=1,9 т/м³ в постоянный отвал)</t>
  </si>
  <si>
    <t>1 т груза</t>
  </si>
  <si>
    <t>Перевозка грузов автомобилями-самосвалами грузоподъемностью 10 т работающих вне карьера на расстояние: I класс груза до 58 км, (перевозка строительного мусора, γ=1,9 т/м³ на полигон ТБО)</t>
  </si>
  <si>
    <t>ТЕР07-01-054-02</t>
  </si>
  <si>
    <t>Установка железобетонных оград из панелей длиной: 3 м, (демонтаж с сохранением конструкций, h=2 м)</t>
  </si>
  <si>
    <t>100 м</t>
  </si>
  <si>
    <t>ТЕР10-01-070-04</t>
  </si>
  <si>
    <t>Устройство заборов (с установкой столбов): решетчатых высотой до 2 м, (демонтаж деревянного забора с сохранением конструкций, h=2 м)</t>
  </si>
  <si>
    <t>ТЕР07-01-054-13</t>
  </si>
  <si>
    <t>Установка металлических оград по железобетонным столбам: из колючей проволоки, (демонтаж с сохранением конструкций, h=2 м)</t>
  </si>
  <si>
    <t>ТЕР07-01-054-12</t>
  </si>
  <si>
    <t>Установка металлических оград по железобетонным столбам: без цоколя из сетчатых панелей высотой до 2,2 м, (демонтаж с сохранением конструкций, h=2 м)</t>
  </si>
  <si>
    <t>ТЕР27-02-007-01</t>
  </si>
  <si>
    <t>Устройство водосбросных сооружений с проезжей части из открытых лотков на обочинах, (демонтаж с сохранением конструкций, L=6,5 м)</t>
  </si>
  <si>
    <t>м3</t>
  </si>
  <si>
    <t>ТЕР27-09-008-01</t>
  </si>
  <si>
    <t>Установка дорожных знаков бесфундаментных: на металлических стойках, (демонтаж с сохранением конструкций)</t>
  </si>
  <si>
    <t>100 шт</t>
  </si>
  <si>
    <t>Итого сумма позиций</t>
  </si>
  <si>
    <t>01-02-01</t>
  </si>
  <si>
    <t>ТЕР01-01-009-15</t>
  </si>
  <si>
    <t>Разработка грунта в траншеях экскаватором «обратная лопата» с ковшом вместимостью 0,5 (0,5-0,63) м3 в отвал, в отвал группа грунтов: 3</t>
  </si>
  <si>
    <t>ТЕР01-01-009-24</t>
  </si>
  <si>
    <t>Разработка траншей экскаватором «обратная лопата» с ковшом вместимостью 0,25 м3 в отвал, группа грунтов: 3</t>
  </si>
  <si>
    <t>ТЕР01-02-057-03</t>
  </si>
  <si>
    <t>Разработка грунта вручную в траншеях глубиной до 2 м без креплений с откосами, группа грунтов: 3, (около существующих коммуникаций с перекидкой на бровку траншеи)</t>
  </si>
  <si>
    <t>ТЕР01-02-066-01</t>
  </si>
  <si>
    <t>Крепление инвентарными щитами стенок траншей шириной до 2 м в грунтах: неустойчивых и мокрых</t>
  </si>
  <si>
    <t>ТССЦ-11.2.13.04-0012</t>
  </si>
  <si>
    <t>Щиты: из досок толщиной 40 мм</t>
  </si>
  <si>
    <t>м2</t>
  </si>
  <si>
    <t>ТЕР01-01-033-05</t>
  </si>
  <si>
    <t>Засыпка траншей и котлованов с перемещением грунта до 5 м бульдозерами мощностью: 79 кВт (108 л.с.), группа грунтов 2, (местным грунтом)</t>
  </si>
  <si>
    <t>ТЕР01-02-001-02</t>
  </si>
  <si>
    <t>Уплотнение грунта прицепными катками на пневмоколесном ходу 25 т на первый проход по одному следу при толщине слоя: 30 см, (на 4 прохода)</t>
  </si>
  <si>
    <t>ТЕР01-02-001-08</t>
  </si>
  <si>
    <t>На каждый последующий проход по одному следу добавлять: к расценке 01-02-001-02</t>
  </si>
  <si>
    <t>Разработка грунта с погрузкой на автомобили-самосвалы экскаваторами с ковшом вместимостью: 0,5 (0,5-0,63) м3, группа грунтов 3</t>
  </si>
  <si>
    <t>Разработка грунта вручную в траншеях глубиной до 2 м без креплений с откосами, группа грунтов: 3, (около водопровода с перекидкой на бровку траншеи)</t>
  </si>
  <si>
    <t>ТЕР01-02-094-01</t>
  </si>
  <si>
    <t>Рыхление гидромолотом на базе экскаватора скального грунта 6 группы</t>
  </si>
  <si>
    <t>ТЕР01-01-013-16</t>
  </si>
  <si>
    <t>Разработка грунта с погрузкой на автомобили-самосвалы экскаваторами с ковшом вместимостью: 0,5 (0,5-0,63) м3, группа грунтов 4</t>
  </si>
  <si>
    <t>ТЕР01-02-065-04</t>
  </si>
  <si>
    <t>Разработка скального грунта отбойными молотками, группа грунтов: 6, (рыхление грунта)</t>
  </si>
  <si>
    <t>Разработка грунта с погрузкой на автомобили-самосвалы экскаваторами с ковшом вместимостью: 0,5 (0,5-0,63) м3, группа грунтов 3, (погрузка ранее разработанного грунта)</t>
  </si>
  <si>
    <t>Разработка грунта с погрузкой на автомобили-самосвалы экскаваторами с ковшом вместимостью: 0,5 (0,5-0,63) м3, группа грунтов 4, (погрузка ранее разработанного грунта)</t>
  </si>
  <si>
    <t>Перевозка грузов автомобилями-самосвалами грузоподъемностью 10 т работающих вне карьера на расстояние: I класс груза до 58 км, (местный грунт 3 группы в постоянный отвал, γ=1,95 т/м³)</t>
  </si>
  <si>
    <t>Перевозка грузов автомобилями-самосвалами грузоподъемностью 10 т работающих вне карьера на расстояние: I класс груза до 58 км, (местный грунт 3 группы в постоянный отвал, γ=2,3 т/м³)</t>
  </si>
  <si>
    <t>ТЕР23-01-001-03</t>
  </si>
  <si>
    <t>Устройство основания под трубопроводы: гравийного, (из глинистого грунта)</t>
  </si>
  <si>
    <t>10 м3</t>
  </si>
  <si>
    <t>ТССЦ-02.1.01.02-0002</t>
  </si>
  <si>
    <t>Грунт глинистый, (из карьера, с учетом потерь 1%)</t>
  </si>
  <si>
    <t>ТЕР23-01-001-01</t>
  </si>
  <si>
    <t>Устройство основания под трубопроводы: песчаного, (из песчаного грунта)</t>
  </si>
  <si>
    <t>ТССЦ-02.1.01.02-0003</t>
  </si>
  <si>
    <t>Грунт песчаный, супесчаный, (из карьера, с учетом потерь 1%)</t>
  </si>
  <si>
    <t>ТЕР01-02-061-01</t>
  </si>
  <si>
    <t>Засыпка вручную траншей, пазух котлованов и ям, группа грунтов: 1, (присыпка трубопровода  песчанным грунтом, вручную с подбивкой)</t>
  </si>
  <si>
    <t>ТЕР01-02-004-01</t>
  </si>
  <si>
    <t>Уплотнение грунта грунтоуплотняющими машинами со свободно падающими плитами при толщине уплотняемого слоя: 30 см, (уплотнение грунта виброплитой, h=0,2 м)</t>
  </si>
  <si>
    <t>ТЕР01-01-009-14</t>
  </si>
  <si>
    <t>Разработка грунта в траншеях экскаватором «обратная лопата» с ковшом вместимостью 0,5 (0,5-0,63) м3 в отвал, в отвал группа грунтов: 2, (обратная засыпка траншеи глинистым грунтом 2 группы)</t>
  </si>
  <si>
    <t>Засыпка траншей и котлованов с перемещением грунта до 5 м бульдозерами мощностью: 79 кВт (108 л.с.), группа грунтов 2, (обратная засыпка траншеи глинистым грунтом 2 группы)</t>
  </si>
  <si>
    <t>ТЕР01-02-061-02</t>
  </si>
  <si>
    <t>Засыпка вручную траншей, пазух котлованов и ям, группа грунтов: 2, (обратная засыпка около существующих коммуникаций)</t>
  </si>
  <si>
    <t>ТЕР01-02-005-01</t>
  </si>
  <si>
    <t>Уплотнение грунта пневматическими трамбовками, группа грунтов: 1-2</t>
  </si>
  <si>
    <t>Перевозка грузов автомобилями-самосвалами грузоподъемностью 10 т работающих вне карьера на расстояние: I класс груза до 58 км, (местный грунт 4 группы в постоянный отвал, γ=2,3 т/м³)</t>
  </si>
  <si>
    <t>м</t>
  </si>
  <si>
    <t>02-01-01</t>
  </si>
  <si>
    <t>ТЕР01-01-022-15</t>
  </si>
  <si>
    <t>Разработка грунта с погрузкой на автомобили-самосвалы в траншеях экскаватором «обратная лопата» с ковшом вместимостью 0,5 (0,5-0,63) м3 с погрузкой на автомобили-самосвалы, группа грунтов 3 (насыпной)</t>
  </si>
  <si>
    <t>Разработка грунта с погрузкой на автомобили-самосвалы в траншеях экскаватором «обратная лопата» с ковшом вместимостью 0,5 (0,5-0,63) м3 с погрузкой на автомобили-самосвалы, группа грунтов 3 (суглинок)</t>
  </si>
  <si>
    <t>ТЕР01-01-022-16</t>
  </si>
  <si>
    <t>Разработка грунта с погрузкой на автомобили-самосвалы в траншеях экскаватором «обратная лопата» с ковшом вместимостью 0,5 (0,5-0,63) м3 с погрузкой на автомобили-самосвалы, группа грунтов 4 (суглинок)</t>
  </si>
  <si>
    <t>Разработка грунта с погрузкой на автомобили-самосвалы в траншеях экскаватором «обратная лопата» с ковшом вместимостью 0,5 (0,5-0,63) м3 с погрузкой на автомобили-самосвалы, группа грунтов 4</t>
  </si>
  <si>
    <t>Разработка грунта с погрузкой на автомобили-самосвалы в траншеях экскаватором «обратная лопата» с ковшом вместимостью 0,5 (0,5-0,63) м3 с погрузкой на автомобили-самосвалы, группа грунтов 3 (суглинок, под ЛЭП)</t>
  </si>
  <si>
    <t>Разработка грунта с погрузкой на автомобили-самосвалы в траншеях экскаватором «обратная лопата» с ковшом вместимостью 0,5 (0,5-0,63) м3 с погрузкой на автомобили-самосвалы, группа грунтов 3 (насыпной, под ЛЭП)</t>
  </si>
  <si>
    <t>ТЕР01-01-022-24</t>
  </si>
  <si>
    <t>Разработка грунта с погрузкой на автомобили-самосвалы в траншеях экскаватором «обратная лопата» с ковшом вместимостью 0,25 м3 с погрузкой на автомобили-самосвалы, группа грунтов 3 (суглинок, группа 4, под ЛЭП)</t>
  </si>
  <si>
    <t>Рыхление гидромолотом на базе экскаватора скального грунта 6 группы (под ЛЭП)</t>
  </si>
  <si>
    <t>Разработка грунта с погрузкой на автомобили-самосвалы в траншеях экскаватором «обратная лопата» с ковшом вместимостью 0,25 м3 с погрузкой на автомобили-самосвалы, группа грунтов 3 (известняк, группа 4, под ЛЭП)</t>
  </si>
  <si>
    <t>ТЕР01-02-055-09</t>
  </si>
  <si>
    <t>Разработка грунта вручную с креплениями в траншеях шириной до 2 м, глубиной: до 3 м, группа грунтов 3 (насыпной грунт, около существующих коммуникаций)</t>
  </si>
  <si>
    <t>ТЕР01-02-055-10</t>
  </si>
  <si>
    <t>Разработка грунта вручную с креплениями в траншеях шириной до 2 м, глубиной: до 3 м, группа грунтов 4 (суглинок, около существующих коммуникаций)</t>
  </si>
  <si>
    <t>Разработка грунта вручную с креплениями в траншеях шириной до 2 м, глубиной: до 3 м, группа грунтов 3 (насыпной грунт, около газопровода)</t>
  </si>
  <si>
    <t>Разработка грунта вручную с креплениями в траншеях шириной до 2 м, глубиной: до 3 м, группа грунтов 4 (суглинок, около газопровода)</t>
  </si>
  <si>
    <t>Разработка грунта вручную с креплениями в траншеях шириной до 2 м, глубиной: до 3 м, группа грунтов 3 (Доработка грунта вручную, суглинок)</t>
  </si>
  <si>
    <t>Разработка грунта вручную с креплениями в траншеях шириной до 2 м, глубиной: до 3 м, группа грунтов 4 (Доработка грунта вручную, суглинок)</t>
  </si>
  <si>
    <t>Разработка скального грунта отбойными молотками, группа грунтов: 6 (Рыхление грунта)</t>
  </si>
  <si>
    <t>Разработка грунта вручную с креплениями в траншеях шириной до 2 м, глубиной: до 3 м, группа грунтов 4 (Доработка грунта вручную, известняк)</t>
  </si>
  <si>
    <t>ТЕР22-06-011-02</t>
  </si>
  <si>
    <t>Подвешивание коробов подземных коммуникаций при пересечении их трассой трубопровода, площадь сечения коробов до 0,25 м2</t>
  </si>
  <si>
    <t>Разработка грунта с погрузкой на автомобили-самосвалы экскаваторами с ковшом вместимостью: 0,5 (0,5-0,63) м3, группа грунтов 3 (Погрузка ранее разработанного грунта)</t>
  </si>
  <si>
    <t>Разработка грунта с погрузкой на автомобили-самосвалы экскаваторами с ковшом вместимостью: 0,5 (0,5-0,63) м3, группа грунтов 4 (Погрузка ранее разработанного грунта)</t>
  </si>
  <si>
    <t>ТССЦпг-03-21-01-001</t>
  </si>
  <si>
    <t>Перевозка грузов автомобилями-самосвалами грузоподъемностью 10 т работающих вне карьера на расстояние: I класс груза до 1 км (Местный грунт 3 группы во временный отвал, γ=1,95 т/м³)</t>
  </si>
  <si>
    <t>Перевозка грузов автомобилями-самосвалами грузоподъемностью 10 т работающих вне карьера на расстояние: I класс груза до 1 км (Местный грунт 4 группы во временный отвал, γ=2,0 т/м³)</t>
  </si>
  <si>
    <t>Перевозка грузов автомобилями-самосвалами грузоподъемностью 10 т работающих вне карьера на расстояние: I класс груза до 58 км, (Местный грунт 4 группы в постоянный отвал, γ=1,95 т/м³)</t>
  </si>
  <si>
    <t>Перевозка грузов автомобилями-самосвалами грузоподъемностью 10 т работающих вне карьера на расстояние: I класс груза до 58 км, (Местный грунт 6 группы в постоянный отвал, γ=2,3 т/м³)</t>
  </si>
  <si>
    <t>ТЕР01-02-009-01</t>
  </si>
  <si>
    <t>Уплотнение грунта под основание здания трамбующими плитами в котлованах с площадью дна: свыше 100 м2 при 6-9 ударах по одному следу, диаметр трамбовки 1,5 м</t>
  </si>
  <si>
    <t>1000 м2</t>
  </si>
  <si>
    <t>Разработка грунта с погрузкой на автомобили-самосвалы экскаваторами с ковшом вместимостью: 0,5 (0,5-0,63) м3, группа грунтов 3 (Погрузка местного грунта во временном отвале, γ=1,95 т/м³)</t>
  </si>
  <si>
    <t>Перевозка грузов автомобилями-самосвалами грузоподъемностью 10 т работающих вне карьера на расстояние: I класс груза до 1 км (Местный грунт 2 группы из временного отвала, γ=1,95 т/м³)</t>
  </si>
  <si>
    <t>Разработка грунта с погрузкой на автомобили-самосвалы экскаваторами с ковшом вместимостью: 0,5 (0,5-0,63) м3, группа грунтов 4 (Погрузка местного грунта во временном отвале, γ=2,0 т/м³)</t>
  </si>
  <si>
    <t>Перевозка грузов автомобилями-самосвалами грузоподъемностью 10 т работающих вне карьера на расстояние: I класс груза до 1 км (Местный грунт 2 группы из временного отвала, γ=2,0 т/м³)</t>
  </si>
  <si>
    <t>Устройство основания под трубопроводы: гравийного (из глинистого грунта, замена грунта)</t>
  </si>
  <si>
    <t>ТЕР23-01-001-02</t>
  </si>
  <si>
    <t>Устройство основания под трубопроводы: щебеночного</t>
  </si>
  <si>
    <t>Засыпка вручную траншей, пазух котлованов и ям, группа грунтов: 2 (Присыпка глинистым грунтом)</t>
  </si>
  <si>
    <t>Разработка грунта в траншеях экскаватором «обратная лопата» с ковшом вместимостью 0,5 (0,5-0,63) м3 в отвал, в отвал группа грунтов: 2, (Обратная засыпка глинистым грунтом под ЛЭП)</t>
  </si>
  <si>
    <t>Разработка грунта в траншеях экскаватором «обратная лопата» с ковшом вместимостью 0,5 (0,5-0,63) м3 в отвал, в отвал группа грунтов: 2  (Обратная засыпка глинистым грунтом)</t>
  </si>
  <si>
    <t>Засыпка траншей и котлованов с перемещением грунта до 5 м бульдозерами мощностью: 79 кВт (108 л.с.), группа грунтов 2</t>
  </si>
  <si>
    <t>Засыпка вручную траншей, пазух котлованов и ям, группа грунтов: 2</t>
  </si>
  <si>
    <t>ТССЦпг-03-21-01-030</t>
  </si>
  <si>
    <t>Перевозка грузов автомобилями-самосвалами грузоподъемностью 10 т работающих вне карьера на расстояние: I класс груза до 30 км (Глинистый грунт 2 группы из временного отвала, γ=1,85 т/м³</t>
  </si>
  <si>
    <t>ТССЦпг-03-21-01-190</t>
  </si>
  <si>
    <t>Перевозка грузов автомобилями-самосвалами грузоподъемностью 10 т работающих вне карьера на расстояние: I класс груза до 190 км (Глинистый грунт 2 группы из временного отвала, γ=1,85 т/м³)</t>
  </si>
  <si>
    <t>Уплотнение грунта грунтоуплотняющими машинами со свободно падающими плитами при толщине уплотняемого слоя: 30 см (Уплотнение защитного слоя грунта группы 2 виброплитой, толщина слоя 0,2 м)</t>
  </si>
  <si>
    <t>Уплотнение грунта прицепными катками на пневмоколесном ходу 25 т на первый проход по одному следу при толщине слоя: 30 см (Всего 4 прохода)</t>
  </si>
  <si>
    <t>На каждый последующий проход по одному следу добавлять: к расценке 01-02-001-02 (добавить до 4-х проходов)</t>
  </si>
  <si>
    <t>Устройство основания под трубопроводы: гравийного (из глинистого грунта)</t>
  </si>
  <si>
    <t>Перевозка грузов автомобилями-самосвалами грузоподъемностью 10 т работающих вне карьера на расстояние: I класс груза до 30 км (Глинистый грунт 2 группы из временного отвала, γ=1,85 т/м³)</t>
  </si>
  <si>
    <t>ТЕР22-03-011-02</t>
  </si>
  <si>
    <t>Установка: вантузов двойных (Установка клапана предохранительного)</t>
  </si>
  <si>
    <t>шт</t>
  </si>
  <si>
    <t>ООО ОПЭКС ЭНЕРГОСИСТЕМЫ. Том 9.5 табл.1, п.8, 9 (л.18, поз.1)</t>
  </si>
  <si>
    <t>Клапан предохранительный Руст.=9,25 бар, =3300 м3/ч, Dвх=300 PN16, Dвых=400 PN10</t>
  </si>
  <si>
    <t>шт.</t>
  </si>
  <si>
    <t>ТЕРм12-12-003-16</t>
  </si>
  <si>
    <t>Арматура фланцевая с электрическим приводом на номинальное давление до 4 МПа, номинальный диаметр 800 мм (Затвор поворотный DN800PN10 с эл.дв. AUMASA10.2 )</t>
  </si>
  <si>
    <t>ООО «Политек Рус» №8082. Том 9.5 табл.1, п.10 (л.21, поз.1)ОБОРУДОВАНИЕ</t>
  </si>
  <si>
    <t>Затвор поворотный DN800PN10 с эл.дв. AUMASA10.2 чугун, фланцевый, эл.дв. N=45 об/мин, обогреватель на 24 В, магнитный датчик MWG, 6 кабельных вводов</t>
  </si>
  <si>
    <t>ТЕР22-03-006-13</t>
  </si>
  <si>
    <t>Установка задвижек или клапанов обратных чугунных диаметром: 800 мм (Установка монтажной вставки)</t>
  </si>
  <si>
    <t>ООО «Политек Рус». Том 9.5 табл.1, п.11 (л.21, поз.2)</t>
  </si>
  <si>
    <t>Монтажная вставка DN800 PN10</t>
  </si>
  <si>
    <t>ТЕР22-03-006-06</t>
  </si>
  <si>
    <t>Установка задвижек или клапанов обратных чугунных диаметром: 200 мм (Установка затвора поворотного)</t>
  </si>
  <si>
    <t>ООО «Политек Рус». Том 9.5 табл.1, п.12 (л.21, поз.3)</t>
  </si>
  <si>
    <t>Затвор поворотный DN200P N10, чугун, фланцевый</t>
  </si>
  <si>
    <t>ТЕР22-03-011-01</t>
  </si>
  <si>
    <t>Установка: вантузов одинарных (Установка клапана воздушного)</t>
  </si>
  <si>
    <t>ООО «Политек Рус». Том 9.5 табл.1, п.13 (л.21, поз.4)</t>
  </si>
  <si>
    <t>Клапан воздушный для подземной установки с гладким концом DN80P N16, чугун, трехфункциональный, Н=795 мм</t>
  </si>
  <si>
    <t>ООО «Политек Рус». Том 9.5 табл.1, п.14 ( л.21, поз.10)</t>
  </si>
  <si>
    <t>Ковер для воздушного клапана</t>
  </si>
  <si>
    <t>ООО «Политек Рус». Том 9.5 табл.1, п.15 (л.21, поз.9)</t>
  </si>
  <si>
    <t>Опорная плита под ковер</t>
  </si>
  <si>
    <t>Установка задвижек или клапанов обратных чугунных диаметром: 200 мм</t>
  </si>
  <si>
    <t>ООО «Политек Рус». Том 9.5 табл.1, п.16 ( л.21, поз.5)</t>
  </si>
  <si>
    <t>Задвижка DN200P N10, короткая, чугун, фланцевая</t>
  </si>
  <si>
    <t>ООО «Политек Рус». Том 9.5 табл.1, п.17 ( л.21, поз.7)</t>
  </si>
  <si>
    <t>Телескопический шток RD=2,0 м, RD=2,5 м</t>
  </si>
  <si>
    <t>Ковер</t>
  </si>
  <si>
    <t>ООО «Политек Рус». Том 9.5 табл.1, п.15 ( л.21, поз.9)</t>
  </si>
  <si>
    <t>ТЕР22-03-006-08</t>
  </si>
  <si>
    <t>Установка задвижек или клапанов обратных чугунных диаметром: 300 мм</t>
  </si>
  <si>
    <t>ООО «Политек Рус». Том 9.5 табл.1, п.21 ( л.21, поз.6)</t>
  </si>
  <si>
    <t>Задвижка DN300P N10, короткая, чугун, фланцевая</t>
  </si>
  <si>
    <t>ООО «Политек Рус». Том 9.5 табл.1, п.17 ( л.21, поз.8)</t>
  </si>
  <si>
    <t>ООО «Политек Рус». Том 9.5 табл.1, п.26 ( л.21, поз.11)</t>
  </si>
  <si>
    <t>Т-образный ключ</t>
  </si>
  <si>
    <t>ТЕР22-01-007-05</t>
  </si>
  <si>
    <t>Укладка водопроводных чугунных напорных труб с заделкой раструбов резиновыми уплотнительными манжетами диаметром: 200 мм</t>
  </si>
  <si>
    <t>км</t>
  </si>
  <si>
    <t>ООО «Уральский стандарт». Том 9.5 табл.1, п.28 ( л.24, поз.1)</t>
  </si>
  <si>
    <t>Трубы ВЧШГ ду 200, раструбная, соединение RJ, лак цпп</t>
  </si>
  <si>
    <t>ООО «Уральский стандарт». Том 9.5 табл.1, п.31 (л.24, поз.4)</t>
  </si>
  <si>
    <t>Манжеты 200 ВРС</t>
  </si>
  <si>
    <t>ТЕР22-06-002-06</t>
  </si>
  <si>
    <t>Промывка без дезинфекции трубопроводов диаметром: 200 мм</t>
  </si>
  <si>
    <t>ТЕР22-01-007-07</t>
  </si>
  <si>
    <t>Укладка водопроводных чугунных напорных труб с заделкой раструбов резиновыми уплотнительными манжетами диаметром: 300 мм</t>
  </si>
  <si>
    <t>ООО «Уральский стандарт». Том 9.5 табл.1, п.29 ( л.24, поз.2)</t>
  </si>
  <si>
    <t>Трубы ВЧШГ ду 300, раструбная, соединение RJ, лак цпп</t>
  </si>
  <si>
    <t>ООО «Уральский стандарт». Том 9.5 табл.1, п.32 ( л.24, поз.5)</t>
  </si>
  <si>
    <t>Манжеты 300 ВРС</t>
  </si>
  <si>
    <t>ТЕР22-06-002-08</t>
  </si>
  <si>
    <t>Промывка без дезинфекции трубопроводов диаметром: 300 мм</t>
  </si>
  <si>
    <t>ТЕР22-01-006-14</t>
  </si>
  <si>
    <t>Укладка водопроводных чугунных напорных раструбных труб при заделке раструбов асбестоцементом диаметром: 800 мм  (за исключением прокладки методом ГШБ)</t>
  </si>
  <si>
    <t>ООО «Уральский стандарт». Том 9.5 табл.1, п.30 ( л.24, поз.3)</t>
  </si>
  <si>
    <t>Трубы ВЧШГ ду 800, раструбная, соединение RJS, лак цпп</t>
  </si>
  <si>
    <t>ООО «Уральский стандарт». Том 9.5 табл.1, п.33 ( л.24, поз.6)</t>
  </si>
  <si>
    <t>Манжеты 800 Тайтон</t>
  </si>
  <si>
    <t>ТЕР22-06-002-15</t>
  </si>
  <si>
    <t>Промывка без дезинфекции трубопроводов диаметром: 800 мм</t>
  </si>
  <si>
    <t>ТЕР22-03-001-04</t>
  </si>
  <si>
    <t>Установка фасонных частей чугунных диаметром: 500-1000 мм</t>
  </si>
  <si>
    <t>т</t>
  </si>
  <si>
    <t>ТССЦ-23.8.05.15-0004</t>
  </si>
  <si>
    <t>Фасонные чугунные соединительные части к чугунным напорным трубам наружным диаметром: 500-1000 мм</t>
  </si>
  <si>
    <t>ООО «Уральский стандарт». Том 9.5 табл.1, п.34 ( л.24, поз.7)</t>
  </si>
  <si>
    <t>Тройник ТФ 800х300  лак, цпп (1,0МПа)</t>
  </si>
  <si>
    <t>ООО «Уральский стандарт». Том 9.5 табл.1, п.35 (л.24, поз.8)</t>
  </si>
  <si>
    <t>Тройник ТР 800х200  лак, цпп (1,0МПа)</t>
  </si>
  <si>
    <t>ООО «Уральский стандарт». Том 9.5 табл.1, п.36 (л.24, поз.9)</t>
  </si>
  <si>
    <t>Тройник ТР 800  лак, цпп (1,0МПа)</t>
  </si>
  <si>
    <t>ООО «Уральский стандарт». Том 9.5 табл.1, п.37 (л.24, поз.10)</t>
  </si>
  <si>
    <t>Выпуск ВФ  800х200 лак, цпп (1,0МПа)</t>
  </si>
  <si>
    <t>ООО «Уральский стандарт». Том 9.5 табл.1, п.38 (л.24, поз.11)</t>
  </si>
  <si>
    <t>Выпуск ВР 800х200 лак, цпп (1,0МПа)</t>
  </si>
  <si>
    <t>ООО «Уральский стандарт». Том 9.5 табл.1, п.39 (л.24, поз.12)</t>
  </si>
  <si>
    <t>Выпуск ВР 800х300 лак, цпп (1,0МПа)</t>
  </si>
  <si>
    <t>ООО «Уральский стандарт». Том 9.5 табл.1, п.40 (л.24, поз.15)</t>
  </si>
  <si>
    <t>Колено УРГ 800 лак, цпп (1,0МПа)</t>
  </si>
  <si>
    <t>ООО «Уральский стандарт». Том 9.5 табл.1, п.41 ( л.24, поз.17)</t>
  </si>
  <si>
    <t>Отвод ОРГ 10° 800, лак, цпп (1,0МПа)</t>
  </si>
  <si>
    <t>ООО «Уральский стандарт». Том 9.5 табл.1, п.42 ( л.24, поз.18)</t>
  </si>
  <si>
    <t>Отвод ОРГ 15° 800, лак, цпп (1,0МПа)</t>
  </si>
  <si>
    <t>ООО «Уральский стандарт». Том 9.5 табл.1, п.43 (л.24, поз.19)</t>
  </si>
  <si>
    <t>Отвод ОРГ 30° 800, лак, цпп (1,0МПа)</t>
  </si>
  <si>
    <t>ООО «Уральский стандарт».Том 9.5 табл.1, п.44 (л.24, поз.20)</t>
  </si>
  <si>
    <t>Отвод ОРГ 45° 800, лак, цпп (1,0МПа)</t>
  </si>
  <si>
    <t>ООО «Уральский стандарт». Том 9.5 табл.1, п.45 ( л.24, поз.23)</t>
  </si>
  <si>
    <t>Двойной раструб ДР 800, лак, цпп (1,0МПа)</t>
  </si>
  <si>
    <t>ООО «Уральский стандарт». Том 9.5 табл.1, п.46 (л.24, поз.27)</t>
  </si>
  <si>
    <t>Патрубок ПФГ 800 L=1200, лак, цпп (1,0МПа)</t>
  </si>
  <si>
    <t>ООО «Уральский стандарт». Том 9.5 табл.1, п.47 (л.24, поз.28)</t>
  </si>
  <si>
    <t>Патрубок ПФГ 800 L=1200 с  бобышкой внутр. резьба М20х1,5, лак, цпп (1,0МПа)</t>
  </si>
  <si>
    <t>ООО «Уральский стандарт». Том 9.5 табл.1, п.48 (л.24, поз.30)</t>
  </si>
  <si>
    <t>Патрубок с переходом на сталь ПРГ–ст 800, лак, цпп (1,0МПа)</t>
  </si>
  <si>
    <t>ТЕР22-03-001-03</t>
  </si>
  <si>
    <t>Установка фасонных частей чугунных диаметром: 250-400 мм</t>
  </si>
  <si>
    <t>ТССЦ-23.8.05.15-0003</t>
  </si>
  <si>
    <t>Фасонные чугунные соединительные части к чугунным напорным трубам наружным диаметром: 250-400 мм</t>
  </si>
  <si>
    <t>ТССЦ-23.8.05.02-0126</t>
  </si>
  <si>
    <t>Колено фланцевое из высокопрочного чугуна (с внутренним цементно-песчаным покрытием и наружным лаковым покрытием) УФ диаметром: 400 мм (90 град.)</t>
  </si>
  <si>
    <t>ТССЦ-23.8.05.10-0006</t>
  </si>
  <si>
    <t>Раструб двойной из высокопрочного чугуна (с внутренним цементно-песчаным покрытием и наружным лаковым покрытием) ДР диаметром: 400 мм</t>
  </si>
  <si>
    <t>ТССЦ-23.8.05.07-0010</t>
  </si>
  <si>
    <t>Патрубок фланец-гладкий конец из высокопрочного чугуна (с внутренним цементно-песчаным покрытием и наружным лаковым покрытием) ПФГ диам.: 300 мм, длиной 1200 мм</t>
  </si>
  <si>
    <t>ООО «Уральский стандарт». Том 9.5 табл.1, п.49 ( л.24, поз.26)</t>
  </si>
  <si>
    <t>Патрубок ПФГ 400 L=1200, лак, цпп (1,0МПа)</t>
  </si>
  <si>
    <t>ТЕР22-03-001-02</t>
  </si>
  <si>
    <t>Установка фасонных частей чугунных диаметром: 125-200 мм</t>
  </si>
  <si>
    <t>ТССЦ-23.8.05.15-0002</t>
  </si>
  <si>
    <t>Фасонные чугунные соединительные части к чугунным напорным трубам наружным диаметром: 125-200 мм</t>
  </si>
  <si>
    <t>ТССЦ-23.8.05.02-0003</t>
  </si>
  <si>
    <t>Колено-раструб-гладкий конец из высокопрочного чугуна (с внутренним цементно-песчаным покрытием и наружным лаковым покрытием) УРГ диаметром: 200 мм (90 град.)</t>
  </si>
  <si>
    <t>ТССЦ-23.8.05.06-0005</t>
  </si>
  <si>
    <t>Отвод-раструб-гладкий конец из высокопрочного чугуна (с внутренним цементно-песчаным покрытием и наружным лаковым покрытием) ОРГ диаметром: 200 мм (10,15,30,45 град.)</t>
  </si>
  <si>
    <t>ТССЦ-23.8.05.08-0002</t>
  </si>
  <si>
    <t>Переход раструб-гладкий конец из высокопрочного чугуна (с внутренним цементно-песчаным покрытием и наружным лаковым покрытием) ХРГ диаметром: 200х100 мм (200х80 мм)</t>
  </si>
  <si>
    <t>ТССЦ-23.8.05.07-0006</t>
  </si>
  <si>
    <t>Патрубок фланец-гладкий конец из высокопрочного чугуна (с внутренним цементно-песчаным покрытием и наружным лаковым покрытием) ПФГ диам.: 200 мм, длиной 1200 мм</t>
  </si>
  <si>
    <t>ООО «Уральский стандарт». Том 9.5 табл.1, п.51 (л.24, поз.29)</t>
  </si>
  <si>
    <t>Патрубок ПРГ 200, лак, цпп (1,0МПа)</t>
  </si>
  <si>
    <t>ООО «Уральский стандарт». Том 9.5 табл.1, п.52 (л.24, поз.32)</t>
  </si>
  <si>
    <t>Манжеты 80 Тайтон</t>
  </si>
  <si>
    <t>ООО «Уральский стандарт». Том 9.5 табл.1, п.53 (л.24, поз.33)</t>
  </si>
  <si>
    <t>ООО «Уральский стандарт». Том 9.5 табл.1, п.54 (л.24, поз.34)</t>
  </si>
  <si>
    <t>Манжеты 400 Тайтон</t>
  </si>
  <si>
    <t>ООО «Уральский стандарт». Том 9.5 табл.1, п.55 ( л.24, поз.31)</t>
  </si>
  <si>
    <t>ТЕР22-01-011-18</t>
  </si>
  <si>
    <t>Укладка стальных водопроводных труб с гидравлическим испытанием диаметром: 1200 мм (Футляр для труб ВЧШГ 800, за исключением метода ГШБ)</t>
  </si>
  <si>
    <t>ТССЦ-23.5.01.08-0076</t>
  </si>
  <si>
    <t>Трубы стальные электросварные прямошовные и спирально-шовные группы А и Б с сопротивлением по разрыву 38 кгс/мм2, наружный диаметр: 1220 мм, толщина стенки 9 мм</t>
  </si>
  <si>
    <t>ТЕР16-07-005-04</t>
  </si>
  <si>
    <t>Гидравлическое испытание трубопроводов систем отопления, водопровода и горячего водоснабжения диаметром: до 400 мм</t>
  </si>
  <si>
    <t>ТЕР22-05-003-12</t>
  </si>
  <si>
    <t>Протаскивание в футляр стальных труб диаметром: 800 мм (чугунных труб диаметром 800 мм)</t>
  </si>
  <si>
    <t>ООО "Синергия Нефтегаз". Том 9.5 табл.1, п.56 (л.28)</t>
  </si>
  <si>
    <t>Кольцо опорное Спейсер 820x122x54 мм</t>
  </si>
  <si>
    <t>комплект</t>
  </si>
  <si>
    <t>ООО ТК «Гидросистема».  Том 9.5 табл.1, п.57 (л.27, п.А)</t>
  </si>
  <si>
    <t>ПЭ-рукав	200 мкр, ширина 1500х2</t>
  </si>
  <si>
    <t>Установка задвижек или клапанов обратных чугунных диаметром: 200 мм (Установка монтажной вставки)</t>
  </si>
  <si>
    <t>ООО «ВК-инжиниринг». Том 9.5 табл.1, п.61 (л.88, п.1)</t>
  </si>
  <si>
    <t>Монтажная вставка DN200 PN10</t>
  </si>
  <si>
    <t>Установка задвижек или клапанов обратных чугунных диаметром: 300 мм (Установка монтажной вставки)</t>
  </si>
  <si>
    <t>ООО «ВК-инжиниринг».  Том 9.5 табл.1, п.62 (л.88, п.2)</t>
  </si>
  <si>
    <t>Монтажная вставка DN300 PN10</t>
  </si>
  <si>
    <t>ТЕР22-03-006-10</t>
  </si>
  <si>
    <t>Установка задвижек или клапанов обратных чугунных диаметром: 400 мм (Установка монтажной вставки)</t>
  </si>
  <si>
    <t>ООО «ВК-инжиниринг».  Том 9.5 табл.1, п.63 (л.88, п.3)</t>
  </si>
  <si>
    <t>Монтажная вставка DN400 PN10</t>
  </si>
  <si>
    <t>ТЕР01-01-006-06</t>
  </si>
  <si>
    <t>Разработка грунта в котлованах объемом до 500 м3 экскаваторами с ковшом вместимостью 0,25 м3, группа грунтов: 3</t>
  </si>
  <si>
    <t>ТЕР01-01-007-04</t>
  </si>
  <si>
    <t>Разработка грунта в отвал в котлованах объемом до 1000 м3 экскаваторами с ковшом вместимостью 0,5 (0,5-0,63) м3, группа грунтов: 4</t>
  </si>
  <si>
    <t>ТЕР01-02-056-04</t>
  </si>
  <si>
    <t>Разработка грунта вручную в траншеях шириной более 2 м и котлованах площадью сечения до 5 м2 с креплениями, глубина траншей и котлованов: до 2 м, группа грунтов 4 (Доработка грунта вручную)</t>
  </si>
  <si>
    <t>Разработка грунта в котлованах объемом до 500 м3 экскаваторами с ковшом вместимостью 0,25 м3, группа грунтов: 3 (под упорную стену)</t>
  </si>
  <si>
    <t>Перевозка грузов автомобилями-самосвалами грузоподъемностью 10 т работающих вне карьера на расстояние: I класс груза до 58 км, (Местный грунт 3 группы в постоянный отвал, γ=1,95 т/м³)</t>
  </si>
  <si>
    <t>Перевозка грузов автомобилями-самосвалами грузоподъемностью 10 т работающих вне карьера на расстояние: I класс груза до 58 км, (Местный грунт 4 группы в постоянный отвал, γ=2,0 т/м³)</t>
  </si>
  <si>
    <t>ТЕР01-02-067-04</t>
  </si>
  <si>
    <t>Крепление досками стенок котлованов и траншей шириной: более 3 м, глубиной до 3 м в грунтах неустойчивых</t>
  </si>
  <si>
    <t>ТЕР04-01-074-01</t>
  </si>
  <si>
    <t>Монтаж машины горизонтального бурения прессово-шнекового типа РВА</t>
  </si>
  <si>
    <t>ТЕР04-01-075-01</t>
  </si>
  <si>
    <t>Демонтаж машины горизонтального бурения прессово-шнекового типа РВА</t>
  </si>
  <si>
    <t>ТЕР27-12-010-02</t>
  </si>
  <si>
    <t>Устройство дорог из сборных железобетонных плит площадью: более 3 м2 (Установка плит ПД 2-6 )</t>
  </si>
  <si>
    <t>ТЕР07-05-001-04</t>
  </si>
  <si>
    <t>Установка блоков стен подвалов массой: более 1,5 т (Устройство упорной стенки)</t>
  </si>
  <si>
    <t>ТЕР07-05-001-02</t>
  </si>
  <si>
    <t>Установка блоков стен подвалов массой: до 1 т (Устройство упорной стенки)</t>
  </si>
  <si>
    <t>ТЕР27-12-010-04</t>
  </si>
  <si>
    <t>Разборка дорог из сборных железобетонных плит площадью: более 3 м2 (Демонтаж плит ПД 2-6)</t>
  </si>
  <si>
    <t>Установка блоков стен подвалов массой: более 1,5 т (Демонтаж упорной стенки  из ФБС24-6-6)</t>
  </si>
  <si>
    <t>Установка блоков стен подвалов массой: до 1 т (Демонтаж упорной стенки из ФБС12-6-6, ФБС9-6-6)</t>
  </si>
  <si>
    <t>ТЕР04-01-076-01</t>
  </si>
  <si>
    <t>Бурение пилотной скважины машиной горизонтального бурения прессово-шнековой с усилием продавливания 203 ТС (2000кН) фирмы SHMIDT, KRANZ-GRUPPE</t>
  </si>
  <si>
    <t>ТССЦ-02.1.01.01-0003</t>
  </si>
  <si>
    <t>Глина бентонитовая</t>
  </si>
  <si>
    <t>ТЕР04-01-078-10</t>
  </si>
  <si>
    <t>Бурение с расширением до проектных размеров скважины длиной 50 м машиной горизонтального бурения прессово-шнековой с усилием продавливания 203 ТС (2000 кН) фирмы SHMIDT, KRANZ-GRUPPE трехступенчатым методом с одновременным продавливанием отрезков (длиной по 4 м), сваренных между собой стальных трубопроводов диаметром: 1220 мм</t>
  </si>
  <si>
    <t>ТЕР25-05-027-13</t>
  </si>
  <si>
    <t>Контроль качества сварных соединений труб ультразвуковым методом на трассе, условный диаметр: 1200 мм</t>
  </si>
  <si>
    <t>стык</t>
  </si>
  <si>
    <t>ТЕР04-01-078-09</t>
  </si>
  <si>
    <t>Бурение с расширением до проектных размеров скважины длиной 50 м машиной горизонтального бурения прессово-шнековой с усилием продавливания 203 ТС (2000 кН) фирмы SHMIDT, KRANZ-GRUPPE трехступенчатым методом с одновременным продавливанием отрезков (длиной по 4 м), сваренных между собой стальных трубопроводов диаметром: 1020 мм (Чугунных трубопроводов диаметром 820 мм)</t>
  </si>
  <si>
    <t>Укладка водопроводных чугунных напорных раструбных труб при заделке раструбов асбестоцементом диаметром: 800 мм</t>
  </si>
  <si>
    <t>ООО «Уральский стандарт».  Том 9.5 табл.1, п.30 (л.24, поз.3)</t>
  </si>
  <si>
    <t>Протаскивание в футляр стальных труб диаметром: 800 мм (Протаскивание в футляр диаметром 1220 мм труб чугунных)</t>
  </si>
  <si>
    <t>Засыпка траншей и котлованов с перемещением грунта до 5 м бульдозерами мощностью: 79 кВт (108 л.с.), группа грунтов 2 (Обратная засыпка глинистым грунтом)</t>
  </si>
  <si>
    <t>Уплотнение грунта прицепными катками на пневмоколесном ходу 25 т на первый проход по одному следу при толщине слоя: 30 см</t>
  </si>
  <si>
    <t>ТЕР22-02-010-18</t>
  </si>
  <si>
    <t>Нанесение весьма усиленной антикоррозионной изоляции из полимерных липких лент на стальные трубопроводы диаметром: 1200 мм</t>
  </si>
  <si>
    <t>ТССЦ-01.2.03.02-0001</t>
  </si>
  <si>
    <t>Грунтовка битумная под полимерное или резиновое покрытие</t>
  </si>
  <si>
    <t>ТССЦ-12.1.02.15-0011</t>
  </si>
  <si>
    <t>Бризол</t>
  </si>
  <si>
    <t>ТССЦ-12.2.01.06-0010</t>
  </si>
  <si>
    <t>Изоляция внутренняя цементно-песчаная водопроводных труб диаметром: 1220 мм</t>
  </si>
  <si>
    <t>ТЕР06-01-001-01</t>
  </si>
  <si>
    <t>Устройство бетонной подготовки (заделка футляров)</t>
  </si>
  <si>
    <t>ТССЦ-04.3.01.09-0014</t>
  </si>
  <si>
    <t>Раствор готовый кладочный цементный марки: 100</t>
  </si>
  <si>
    <t>ТЕР27-04-016-01</t>
  </si>
  <si>
    <t>Устройство прослойки из нетканого синтетического материала (НСМ) под покрытием из сборных железобетонных плит: полосами</t>
  </si>
  <si>
    <t>ТССЦ-01.7.12.14-0016</t>
  </si>
  <si>
    <t>Мат дренажный: геокомпозитный, марка "Гидромат 3D"</t>
  </si>
  <si>
    <t>ТЕР22-01-021-03</t>
  </si>
  <si>
    <t>Укладка трубопроводов из полиэтиленовых труб диаметром: 110 мм</t>
  </si>
  <si>
    <t>ТССЦ-24.3.03.13-0046</t>
  </si>
  <si>
    <t>Труба напорная из полиэтилена PE 100 питьевая: ПЭ100 SDR17, размером 110х6,6 мм (ГОСТ 18599-2001, ГОСТ Р 52134-2003)</t>
  </si>
  <si>
    <t>Установка дорожных знаков бесфундаментных: на металлических стойках</t>
  </si>
  <si>
    <t>ТССЦ-01.5.03.05-0021</t>
  </si>
  <si>
    <t>Стойки круглые металлические для дорожных знаков с покраской и креплением для знака: СКМ 3.35</t>
  </si>
  <si>
    <t>ТССЦ-01.5.03.03-0022</t>
  </si>
  <si>
    <t>Знаки дорожные на оцинкованной подоснове со световозвращающей пленкой: дополнительной информации, размером 450х900 мм, тип 8.1.1, 8.1.3-8.12, 8.14-8.21.3 (Знак "Закрепление трассы газопровода на местности")</t>
  </si>
  <si>
    <t>ТССЦ-01.5.03.06-0002</t>
  </si>
  <si>
    <t>Столбик сигнальный дорожный "КОМПО-2" с удерживающим устройством</t>
  </si>
  <si>
    <t>ТЕР27-04-016-04</t>
  </si>
  <si>
    <t>Устройство прослойки из нетканого синтетического материала (НСМ) в земляном полотне: сплошной</t>
  </si>
  <si>
    <t>ТССЦ-01.7.12.05-0062</t>
  </si>
  <si>
    <t>Нетканый геотекстиль: Канвалан 200</t>
  </si>
  <si>
    <t>ТЕР01-01-050-01</t>
  </si>
  <si>
    <t>Укрепление откосов с использованием сетки геотехнической пластиковой противоэрозийной</t>
  </si>
  <si>
    <t>ТССЦ-16.2.01.02-0001</t>
  </si>
  <si>
    <t>Земля растительная</t>
  </si>
  <si>
    <t>ТССЦ-01.7.12.07-0134</t>
  </si>
  <si>
    <t>Георешетка объемная пластиковая "Фортек" (СТО 82662959-01-2009) Марка: А Ф, стороной ячейки 210 мм, высотой ячейки 150 мм, ТП, площадью в развернутом (монтажном) состоянии 18,0 м2 (3,0х6,0 м) (Георешетка техническая РП-150-210)</t>
  </si>
  <si>
    <t>Перевозка грузов автомобилями-самосвалами грузоподъемностью 10 т работающих вне карьера на расстояние: I класс груза до 30 км (Почвенно-растительный грунт, γ=1,2 т/м³)</t>
  </si>
  <si>
    <t>Перевозка грузов автомобилями-самосвалами грузоподъемностью 10 т работающих вне карьера на расстояние: I класс груза до 190 км (Почвенно-растительный грунт, γ=1,2 т/м³)</t>
  </si>
  <si>
    <t>Устройство  железобетонных  камер и колодцев</t>
  </si>
  <si>
    <t>02-01-02</t>
  </si>
  <si>
    <t>Устройство бетонной подготовки из В10 (М150)</t>
  </si>
  <si>
    <t>ТССЦ-04.1.02.05-0004</t>
  </si>
  <si>
    <t>Бетон тяжелый, класс: В10 (М150)</t>
  </si>
  <si>
    <t>ТЕР06-01-062-04</t>
  </si>
  <si>
    <t>Устройство стен и плоских днищ при толщине: более 150 мм прямоугольных сооружений</t>
  </si>
  <si>
    <t>ТССЦ-04.1.02.01-0006</t>
  </si>
  <si>
    <t>Бетон мелкозернистый, класс: В15 (М200)</t>
  </si>
  <si>
    <t>ТССЦ-04.1.02.05-0009</t>
  </si>
  <si>
    <t>Бетон тяжелый, класс: В25 (М350)</t>
  </si>
  <si>
    <t>Бетон тяжелый, класс: В25 (М350) F75 W10, (Надбавка по водонепроницаемости 1,5% за каждые 0,2 МПа давления воды: 798,22+665,32*0,015*2)</t>
  </si>
  <si>
    <t>ТССЦ-08.4.03.02-0002</t>
  </si>
  <si>
    <t>Горячекатаная арматурная сталь гладкая класса А-I, диаметром: 8 мм</t>
  </si>
  <si>
    <t>ТССЦ-08.4.03.02-0004</t>
  </si>
  <si>
    <t>Горячекатаная арматурная сталь гладкая класса А-I, диаметром: 12 мм</t>
  </si>
  <si>
    <t>ТССЦ-08.4.03.03-0032</t>
  </si>
  <si>
    <t>Горячекатаная арматурная сталь периодического профиля класса: А-III, диаметром 12 мм</t>
  </si>
  <si>
    <t>ТССЦ-08.4.03.03-0034</t>
  </si>
  <si>
    <t>Горячекатаная арматурная сталь периодического профиля класса: А-III, диаметром 16-18 мм (Ø16 мм)</t>
  </si>
  <si>
    <t>ТССЦ-08.4.02.03-0012</t>
  </si>
  <si>
    <t>Каркасы и сетки арматурные плоские, собранные и сваренные (связанные) в арматурные изделия, закладные и накладные детали: со сваркой (КР1)</t>
  </si>
  <si>
    <t>ТЕР06-01-015-08</t>
  </si>
  <si>
    <t>Установка закладных деталей весом: до 20 кг  (МН128-3, L=0,7 м.п.) (МН120-3)</t>
  </si>
  <si>
    <t>ТССЦ-08.4.01.02-0011</t>
  </si>
  <si>
    <t>Детали закладные и накладные изготовленные: без применения сварки, гнутья, сверления (пробивки) отверстий поставляемые отдельно  (МН128-3, L=0,7 м.п.)(МН120-3)</t>
  </si>
  <si>
    <t>ТЕР06-01-015-09</t>
  </si>
  <si>
    <t>Установка закладных деталей весом: более 20 кг (монтаж сальника D=1000мм, L=500мм)</t>
  </si>
  <si>
    <t>ТССЦ-23.1.02.04-0052</t>
  </si>
  <si>
    <t>Сальник набивной (серия 5.900-2) длиной 500 мм, диаметром условного прохода 1000 мм</t>
  </si>
  <si>
    <t>ТЕР16-07-006-04</t>
  </si>
  <si>
    <t>Заделка сальников при проходе труб через фундаменты или стены подвала диаметром: до 400 мм</t>
  </si>
  <si>
    <t>ТЕР07-01-006-04</t>
  </si>
  <si>
    <t>Укладка плит перекрытий площадью: до 5 м2 при наибольшей массе монтажных элементов до 5 т (ПТО 150.150.12-6-01),(ПТ 75.150.12-6-01)</t>
  </si>
  <si>
    <t>Раствор готовый кладочный цементный марки: 100 (заделка швов м/у плитами примеч.п.8)</t>
  </si>
  <si>
    <t>ТССЦ-05.1.06.07-0001</t>
  </si>
  <si>
    <t>Плита перекрытия: с отверстиями ПТО 150.150.12-6 /бетон В15 (М200), объем 0,22 м3, расход арматуры 40,7 кг/ (серия 3.006.1-8) (ПТО 150.150.12-6-01)</t>
  </si>
  <si>
    <t>ТССЦ-05.1.06.09-0016</t>
  </si>
  <si>
    <t>Плита перекрытия: доборная ПТ 75.150.12-3 /бетон В15 (М200), объем 0,13 м3, расход арматуры 4,2 кг/ (серия 3.006.1-8) (ПТ 75.150.12-6-01)</t>
  </si>
  <si>
    <t>ТЕР07-01-019-01</t>
  </si>
  <si>
    <t>Укладка в одноэтажных зданиях и сооружениях балок перекрытий (при свободном опирании) массой: до 1 т и высоте здания до 15 м (Б 6-01)</t>
  </si>
  <si>
    <t>ТССЦ-05.1.01.03-0007</t>
  </si>
  <si>
    <t>Балки перекрытий каналов: Б 6 /бетон В20 (М250), объем 0,38 м3, расход арматуры 102,0 кг/ (серия 3.006.1-8) (Б 6-01)</t>
  </si>
  <si>
    <t>ТЕР07-02-002-01</t>
  </si>
  <si>
    <t>Установка опор из плит и колец диаметром: до 1000 мм (КС7.3 , КО-6)</t>
  </si>
  <si>
    <t>ТССЦ-05.1.01.09-0051</t>
  </si>
  <si>
    <t>Кольцо стеновое смотровых колодцев: КС7.3 /бетон В15 (М200), объем 0,05 м3, расход арматуры 1,64 кг/ (серия 3.900.1-14)</t>
  </si>
  <si>
    <t>ТССЦ-05.1.01.09-0042</t>
  </si>
  <si>
    <t>Кольцо опорное КО-6 /бетон В15 (М200), объем 0,02 м3, расход арматуры 1,10 кг / (серия 3.900.1-14)</t>
  </si>
  <si>
    <t>ТЕР06-01-015-07</t>
  </si>
  <si>
    <t>Установка закладных деталей весом: до 4 кг (МН1)</t>
  </si>
  <si>
    <t>ТССЦ-08.4.01.02-0001</t>
  </si>
  <si>
    <t>Детали закладные весом до 1 килограмма (МН1)</t>
  </si>
  <si>
    <t>ТЕР23-04-011-01</t>
  </si>
  <si>
    <t>Установка люка  (Л А15-В2-60)</t>
  </si>
  <si>
    <t>ТССЦ-08.1.02.06-0041</t>
  </si>
  <si>
    <t>Люки чугунные: легкие (Л А15-В2-60)</t>
  </si>
  <si>
    <t>ТЕР09-03-029-01</t>
  </si>
  <si>
    <t>Монтаж лестниц прямолинейных и криволинейных, пожарных с ограждением (Ст1)</t>
  </si>
  <si>
    <t>ТССЦ-07.2.05.01-0032</t>
  </si>
  <si>
    <t>Ограждения лестничных проемов, лестничные марши, пожарные лестницы (Ст1)</t>
  </si>
  <si>
    <t>Установка закладных деталей весом: до 4 кг (для крепления стремянки к закладной 50х50х5)</t>
  </si>
  <si>
    <t>Детали закладные весом до 1 килограмма  (для крепления стремянки к закладной 50х50х5)</t>
  </si>
  <si>
    <t>Установка закладных деталей весом: до 4 кг (МС5)</t>
  </si>
  <si>
    <t>ТССЦ-08.4.01.02-0013</t>
  </si>
  <si>
    <t>Детали закладные и накладные изготовленные: с применением сварки, гнутья, сверления (пробивки) отверстий (при наличии одной из этих операций или всего перечня в любых сочетаниях) поставляемые отдельно (МС5)</t>
  </si>
  <si>
    <t>ТЕР06-01-015-06</t>
  </si>
  <si>
    <t>Установка стальных конструкций, остающихся в теле бетона (125х125х8)</t>
  </si>
  <si>
    <t>Детали закладные и накладные изготовленные: без применения сварки, гнутья, сверления (пробивки) отверстий поставляемые отдельно (125х125х8)</t>
  </si>
  <si>
    <t>ТЕР07-01-044-01</t>
  </si>
  <si>
    <t>Установка арматурных стыковых накладок А1 (узел.8, КЖ.У-8)</t>
  </si>
  <si>
    <t>ТССЦ-08.4.03.03-0035</t>
  </si>
  <si>
    <t>Горячекатаная арматурная сталь периодического профиля класса: А-III, диаметром 20-22 мм</t>
  </si>
  <si>
    <t>ТССЦ-08.4.03.02-0003</t>
  </si>
  <si>
    <t>Горячекатаная арматурная сталь гладкая класса А-I, диаметром: 10 мм</t>
  </si>
  <si>
    <t>ТЕР13-03-002-01</t>
  </si>
  <si>
    <t>Огрунтовка металлических поверхностей за один раз: грунтовкой ХС-068  (ХС-010)</t>
  </si>
  <si>
    <t>ТЕР13-03-004-05</t>
  </si>
  <si>
    <t>Окраска металлических огрунтованных поверхностей: эмалью ХВ-785 за 2 раза</t>
  </si>
  <si>
    <t>ТЕР06-01-001-13</t>
  </si>
  <si>
    <t>Устройство фундаментов-столбов: бетонных (опоры ОП1) из бетона В15</t>
  </si>
  <si>
    <t>ТССЦ-04.1.02.05-0006</t>
  </si>
  <si>
    <t>Бетон тяжелый, класс: В15 (М200)</t>
  </si>
  <si>
    <t>Устройство бетонной подготовки (обетонирование по покрытию из бетона В15)</t>
  </si>
  <si>
    <t>ТЕР11-01-011-01</t>
  </si>
  <si>
    <t>Устройство стяжек: цементных толщиной 20 мм (М100) (выравнивающая)</t>
  </si>
  <si>
    <t>ТЕР11-01-004-05</t>
  </si>
  <si>
    <t>Устройство гидроизоляции обмазочной: в один слой толщиной 2 мм  (Технониколь №21 по праймеру Технониколь №01, h=10 мм)</t>
  </si>
  <si>
    <t>ТССЦ-01.2.01.02-0052</t>
  </si>
  <si>
    <t>Битумы нефтяные строительные марки: БН-70/30</t>
  </si>
  <si>
    <t>ТССЦ-01.2.01.02-0054</t>
  </si>
  <si>
    <t>Битумы нефтяные строительные марки: БН-90/10</t>
  </si>
  <si>
    <t>ТССЦ-01.3.01.01-0009</t>
  </si>
  <si>
    <t>Бензин растворитель</t>
  </si>
  <si>
    <t>ТССЦ-01.2.03.05-0011</t>
  </si>
  <si>
    <t>Праймер битумный ТЕХНОНИКОЛЬ №01 (расход 0,3 л/м² на 1 слой)</t>
  </si>
  <si>
    <t>л</t>
  </si>
  <si>
    <t>ТССЦ-01.2.03.03-0122</t>
  </si>
  <si>
    <t>Мастика кровельная холодная ТЕХНОНИКОЛЬ №21 (Техномаст) (расход 3 кг/м² на слой в 2 мм)</t>
  </si>
  <si>
    <t>кг</t>
  </si>
  <si>
    <t>ТЕР11-01-004-06</t>
  </si>
  <si>
    <t>Устройство гидроизоляции обмазочной: на каждый последующий слой толщиной 1 мм добавлять к расценке 11-01-004-05</t>
  </si>
  <si>
    <t>Устройство стяжек: цементных толщиной 20 мм (М100) (защитная)</t>
  </si>
  <si>
    <t>ТЕР08-01-003-07</t>
  </si>
  <si>
    <t>Гидроизоляция боковая обмазочная битумная в 2 слоя по выровненной поверхности бутовой кладки, кирпичу, бетону</t>
  </si>
  <si>
    <t>ТЕР12-01-017-01</t>
  </si>
  <si>
    <t>Устройство выравнивающих стяжек: цементно-песчаных толщиной 15 мм (М100) (выравнивающая h=60мм)</t>
  </si>
  <si>
    <t>ТЕР12-01-017-02</t>
  </si>
  <si>
    <t>Устройство выравнивающих стяжек: на каждый 1 мм изменения толщины добавлять или исключать к расценке 12-01-017-01</t>
  </si>
  <si>
    <t>ТЕР08-01-003-02</t>
  </si>
  <si>
    <t>Гидроизоляция стен, фундаментов: горизонтальная оклеечная в 1 слой (с опуском на стены 500 мм)</t>
  </si>
  <si>
    <t>ТССЦ-01.2.03.03-0013</t>
  </si>
  <si>
    <t>Мастика битумная кровельная горячая</t>
  </si>
  <si>
    <t>ТССЦ-01.3.01.03-0002</t>
  </si>
  <si>
    <t>Керосин для технических целей марок КТ-1, КТ-2</t>
  </si>
  <si>
    <t>ТССЦ-12.1.02.03-0162</t>
  </si>
  <si>
    <t>Техноэласт: Барьер ЭПС</t>
  </si>
  <si>
    <t>Устройство выравнивающих стяжек: цементно-песчаных толщиной 15 мм (М100)  (защитная h=30мм)</t>
  </si>
  <si>
    <t>ТЕР27-07-002-01</t>
  </si>
  <si>
    <t>Устройство оснований толщиной 12 см под тротуары из кирпичного или известнякового щебня (Устройство оснований: из песчано-гравийной смеси (h=150мм))</t>
  </si>
  <si>
    <t>ТССЦ-02.2.04.03-0003</t>
  </si>
  <si>
    <t>Смесь песчано-гравийная природная (Тех.часть прилож.27.2)</t>
  </si>
  <si>
    <t>ТЕР27-07-002-02</t>
  </si>
  <si>
    <t>На каждый 1 см изменения толщины оснований добавлять или исключать к расценке 27-07-002-01</t>
  </si>
  <si>
    <t>ТЕР27-07-001-01</t>
  </si>
  <si>
    <t>Устройство асфальтобетонных покрытий дорожек и тротуаров однослойных из литой мелкозернистой асфальто-бетонной смеси толщиной 3 см ( (h=50мм)</t>
  </si>
  <si>
    <t>ТССЦ-02.3.01.02-0015</t>
  </si>
  <si>
    <t>Песок природный для строительных: работ средний</t>
  </si>
  <si>
    <t>ТССЦ-04.2.01.01-0038</t>
  </si>
  <si>
    <t>Смеси асфальтобетонные дорожные, аэродромные и асфальтобетон (горячие для плотного асфальтобетона мелко и крупнозернистые, песчаные), марка: II, тип Г</t>
  </si>
  <si>
    <t>ТЕР27-07-001-02</t>
  </si>
  <si>
    <t>На каждые 0,5 см изменения толщины покрытия добавлять к расценке 27-07-001-01</t>
  </si>
  <si>
    <t>Установка закладных деталей весом: до 20 кг  (МН128-2, L=0,7 м.п.) (МН120-3)</t>
  </si>
  <si>
    <t>Установка закладных деталей весом: более 20 кг (монтаж сальника D=1000мм, L=500мм;  D=600мм, L=500мм;  D=350мм, L=500мм)</t>
  </si>
  <si>
    <t>ТССЦ-23.1.02.04-0048</t>
  </si>
  <si>
    <t>Сальник набивной (серия 5.900-2) длиной 500 мм, диаметром условного прохода 600 мм</t>
  </si>
  <si>
    <t>ТССЦ-23.1.02.04-0045</t>
  </si>
  <si>
    <t>Сальник набивной (серия 5.900-2) длиной 500 мм, диаметром условного прохода 350 мм</t>
  </si>
  <si>
    <t>Укладка плит перекрытий площадью: до 5 м2 при наибольшей массе монтажных элементов до 5 т (ПТО 150.240.14-6-01),(ПТ 75.240.14-6-01)</t>
  </si>
  <si>
    <t>Раствор готовый кладочный цементный марки: 100 (заделка швов м/у плитами примеч.п.9)</t>
  </si>
  <si>
    <t>ТССЦ-05.1.06.07-0003</t>
  </si>
  <si>
    <t>Плита перекрытия: с отверстиями ПТО 150.240.14-6 /бетон В20 (М250), объем 0,44 м3, расход арматуры 111,7 кг/ (серия 3.006.1-8) (ПТО 150.240.14-6-01)</t>
  </si>
  <si>
    <t>ТССЦ-05.1.06.09-0019</t>
  </si>
  <si>
    <t>Плита перекрытия: доборная ПТ 75.240.14-3 /бетон В15 (М200), объем 0,25 м3, расход арматуры 12,6 кг/ (серия 3.006.1-8) (ПТ 75.240.14-6-01)</t>
  </si>
  <si>
    <t>Установка люка  (Т (С250)-В2-60)</t>
  </si>
  <si>
    <t>ТССЦ-08.1.02.06-0043</t>
  </si>
  <si>
    <t>Люки чугунные: тяжелые (Т (С250)-В2-60)</t>
  </si>
  <si>
    <t>Установка стальных конструкций, остающихся в теле бетона (125х125х8  КЖ.У-7)</t>
  </si>
  <si>
    <t>Установка арматурных стыковых накладок А1, А2, А3 ( КЖ.У-8)</t>
  </si>
  <si>
    <t>Устройство фундаментов-столбов: бетонных (опоры ОП1, ОП2) из бетона В15</t>
  </si>
  <si>
    <t>Устройство бетонной подготовки (набетонка по днищу из бетона В15 с устройством приямка 500х500х300мм)</t>
  </si>
  <si>
    <t>Устройство выравнивающих стяжек: цементно-песчаных толщиной 15 мм (М100) (защитная h=30мм)</t>
  </si>
  <si>
    <t>ТЕР22-04-001-01</t>
  </si>
  <si>
    <t>Устройство круглых колодцев из сборного железобетона в грунтах: сухих</t>
  </si>
  <si>
    <t>Раствор готовый кладочный цементный марки: 100 примеч.п.8</t>
  </si>
  <si>
    <t>ТССЦ-04.1.02.05-0003</t>
  </si>
  <si>
    <t>Бетон тяжелый, класс: В7,5 (М100)</t>
  </si>
  <si>
    <t>Бетон тяжелый, класс: В10 (М150) (на бетонную подготовку)</t>
  </si>
  <si>
    <t>ТССЦ-04.1.02.05-0007</t>
  </si>
  <si>
    <t>Бетон тяжелый, класс: В20 (М250) (на заделку отверстий, обойму, горловину)</t>
  </si>
  <si>
    <t>ТССЦ-05.1.01.09-0063</t>
  </si>
  <si>
    <t>Кольцо стеновое смотровых колодцев: КС15.6 /бетон В15 (М200), объем 0,265 м3, расход арматуры 4,94 кг/ (серия 3.900.1-14)</t>
  </si>
  <si>
    <t>ТССЦ-05.1.01.09-0065</t>
  </si>
  <si>
    <t>Кольцо стеновое смотровых колодцев: КС15.9 /бетон В15 (М200), объем 0,40 м3, расход арматуры 7,02 кг/ (серия 3.900.1-14)</t>
  </si>
  <si>
    <t>Люки чугунные: тяжелые (Т (250)-В2-60)</t>
  </si>
  <si>
    <t>ТЕР27-06-001-03</t>
  </si>
  <si>
    <t>Устройство дорожных покрытий из сборных прямоугольных железобетонных плит площадью: до 10,5 м2 (ПД6-01)</t>
  </si>
  <si>
    <t>ТССЦ-05.1.08.06-0058</t>
  </si>
  <si>
    <t>Плиты дорожные: ПД6 /бетон В20 (М250), объем 0,85 м3, расход арматуры 99,30 кг/ (серия 3.900.1-14)(ПД6-01)</t>
  </si>
  <si>
    <t>ТССЦ-08.4.03.04-0001</t>
  </si>
  <si>
    <t>Горячекатаная арматурная сталь класса: А-I, А-II, А-III</t>
  </si>
  <si>
    <t>ТЕР46-03-002-16</t>
  </si>
  <si>
    <t>Сверление установками алмазного бурения в железобетонных конструкциях горизонтальных отверстий глубиной 200 мм диаметром: 160 мм (диаметром: 640 мм)</t>
  </si>
  <si>
    <t>ТЕР46-03-002-33</t>
  </si>
  <si>
    <t>Сверление установками алмазного бурения в железобетонных конструкциях горизонтальных отверстий на высоте от опорной площади более 1 м добавляется к расценкам с 46-03-002-01 по 46-03-002-16 (высота от опорной площади  1,8м)</t>
  </si>
  <si>
    <t>ТССЦ-23.5.01.08-0032</t>
  </si>
  <si>
    <t>Трубы стальные электросварные прямошовные и спирально-шовные группы А и Б с сопротивлением по разрыву 38 кгс/мм2, наружный диаметр: 630 мм, толщина стенки 7 мм (Труба футляр 630х7х300)</t>
  </si>
  <si>
    <t>Сверление установками алмазного бурения в железобетонных конструкциях горизонтальных отверстий глубиной 200 мм диаметром: 160 мм (диаметром: 440 мм)</t>
  </si>
  <si>
    <t>ТССЦ-23.5.01.08-0011</t>
  </si>
  <si>
    <t>Трубы стальные электросварные прямошовные и спирально-шовные группы А и Б с сопротивлением по разрыву 38 кгс/мм2, наружный диаметр: 426 мм, толщина стенки 4 мм (Труба футляр 426х4х250)</t>
  </si>
  <si>
    <t>Установка арматурных стыковых накладок  (МС3, МС7, МС9)</t>
  </si>
  <si>
    <t>Детали закладные и накладные изготовленные: с применением сварки, гнутья, сверления (пробивки) отверстий (при наличии одной из этих операций или всего перечня в любых сочетаниях) поставляемые отдельно (МС3, МС7, МС9)</t>
  </si>
  <si>
    <t>Устройство гидроизоляции обмазочной: в один слой толщиной 2 мм  (Технониколь №21 по праймеру Технониколь №01, h=10 мм)(гидроизоляция днища)</t>
  </si>
  <si>
    <t>Праймер битумный ТЕХНОНИКОЛЬ №01 (расход 0,3 л/м² на 1 слой) на днище</t>
  </si>
  <si>
    <t>Мастика кровельная холодная ТЕХНОНИКОЛЬ №21 (Техномаст) (расход 3 кг/м² на слой в 2 мм; 5 слоев -10мм) на днище</t>
  </si>
  <si>
    <t>ТЕР15-07-003-02</t>
  </si>
  <si>
    <t>Грунтование водно-дисперсионной грунтовкой "Нортекс-Грунт" поверхностей пористых (камень, кирпич, бетон и т д), (Гидротекс-К, в 2 слоя)</t>
  </si>
  <si>
    <t>ТЕР08-01-005-01</t>
  </si>
  <si>
    <t>Устройство боковой обмазочной изоляции стен, фундаментов ручным способом из сухих смесей толщиной слоя 2 мм  (внутренняя стен, Гидротэкс-К) в 2 слоя</t>
  </si>
  <si>
    <t>ТЕР13-05-003-03</t>
  </si>
  <si>
    <t>Оклейка поверхностей стеклотканью: на нефтебитуме, первый слой, (наклейка полос гнилостойкой ткани на стыках ж/б колец рабочей части колодца, ширинй 0,3 м)</t>
  </si>
  <si>
    <t>ТССЦ-12.2.03.11-0023</t>
  </si>
  <si>
    <t>Ткань стеклянная конструкционная марки: Т-11</t>
  </si>
  <si>
    <t>ТССЦ-12.1.02.01-0001</t>
  </si>
  <si>
    <t>Гидроизол</t>
  </si>
  <si>
    <t>Укладка плит перекрытий площадью: до 5 м2 при наибольшей массе монтажных элементов до 5 т (ПТО 150.240.14-6-01),(ПТО 150.150.12-6-01),(ПТ 75.240.14-6-01) (ПТ 75.150.12-6-01)</t>
  </si>
  <si>
    <t>Плита перекрытия: с отверстиями ПТО 150.150.12-6 /бетон В15 (М200), объем 0,22 м3, расход арматуры 40,7 кг/ (серия 3.006.1-8)(ПТО 150.150.12-6-01)</t>
  </si>
  <si>
    <t>Плита перекрытия: доборная ПТ 75.150.12-3 /бетон В15 (М200), объем 0,13 м3, расход арматуры 4,2 кг/ (серия 3.006.1-8)  (ПТ 75.150.12-6-01)</t>
  </si>
  <si>
    <t>Установка люка  (Л (А15)-В2-60)</t>
  </si>
  <si>
    <t>Люки чугунные: легкие  (Л (А15)-В2-60)</t>
  </si>
  <si>
    <t>Установка закладных деталей весом: до 4 кг (МС1, МС5)</t>
  </si>
  <si>
    <t>Детали закладные и накладные изготовленные: с применением сварки, гнутья, сверления (пробивки) отверстий (при наличии одной из этих операций или всего перечня в любых сочетаниях) поставляемые отдельно (МС1, МС5)</t>
  </si>
  <si>
    <t>Гидроизоляция стен, фундаментов: горизонтальная оклеечная в 1 слой (наклейка полос гнилостойкой ткани на стыках ж/б колец рабочей части колодца, ширинй 0,3 м)</t>
  </si>
  <si>
    <t>Люки чугунные: легкие Л (А15)-В2-60</t>
  </si>
  <si>
    <t>Установка арматурных стыковых накладок (МС1, МС3, МС5, МС7)</t>
  </si>
  <si>
    <t>Установка закладных деталей весом: до 20 кг  (МН128-1, L=0,7 м.п.) (МН120-3)</t>
  </si>
  <si>
    <t>Детали закладные и накладные изготовленные: без применения сварки, гнутья, сверления (пробивки) отверстий поставляемые отдельно  (МН128-1, L=0,7 м.п.)(МН120-3)</t>
  </si>
  <si>
    <t>Укладка плит перекрытий площадью: до 5 м2 при наибольшей массе монтажных элементов до 5 т (ПТО 150.240.14-6-01),(ПТО 150.180.14-6-01),(ПТ 75.240.14-6-01) (ПТ 75.180.14-6-01)</t>
  </si>
  <si>
    <t>Раствор готовый кладочный цементный марки: 100 (заделка швов м/у плитами примеч.п.12)</t>
  </si>
  <si>
    <t>ТССЦ-05.1.06.07-0002</t>
  </si>
  <si>
    <t>Плита перекрытия: с отверстиями ПТО 150.180.14-6 /бетон В20 (М250), объем 0,32 м3, расход арматуры 51,0 кг/ (серия 3.006.1-8)(ПТО 150.180.14-6-01)</t>
  </si>
  <si>
    <t>ТССЦ-05.1.06.09-0017</t>
  </si>
  <si>
    <t>Плита перекрытия: доборная ПТ 75.180.14-3 /бетон В15 (М200), объем 0,18 м3, расход арматуры 7,6 кг/ (серия 3.006.1-8)(ПТ 75.180.14-6-01)</t>
  </si>
  <si>
    <t>Установка опор из плит и колец диаметром: до 1000 мм (КС7.3 , КС7.9, КО-6)</t>
  </si>
  <si>
    <t>ТССЦ-05.1.01.09-0052</t>
  </si>
  <si>
    <t>Кольцо стеновое смотровых колодцев: КС7.9 /бетон В15 (М200), объем 0,15 м3, расход арматуры 4,80 кг/ (серия 3.900.1-14)</t>
  </si>
  <si>
    <t>Монтаж лестниц прямолинейных и криволинейных, пожарных с ограждением (Ст2)</t>
  </si>
  <si>
    <t>Ограждения лестничных проемов, лестничные марши, пожарные лестницы (Ст2)</t>
  </si>
  <si>
    <t>ТЕР23-03-001-05</t>
  </si>
  <si>
    <t>Устройство круглых сборных железобетонных канализационных колодцев диаметром: 1,5 м в сухих грунтах  (КО2, КО4)</t>
  </si>
  <si>
    <t>ТЕР23-03-001-07</t>
  </si>
  <si>
    <t>Устройство круглых сборных железобетонных канализационных колодцев диаметром: 2 м в сухих грунтах  (КО3)</t>
  </si>
  <si>
    <t>Бетон тяжелый, класс: В20 (М250)</t>
  </si>
  <si>
    <t>Бетон тяжелый, класс: В20 F75 W10, (Надбавка по водонепроницаемости 1% за каждые 0,2 МПа давления воды: 718,23+586,90*0,01*3; на обойму и лоток)</t>
  </si>
  <si>
    <t>Бетон тяжелый, класс: В20 (М250) (на заделку стен, горловину)</t>
  </si>
  <si>
    <t>ТССЦ-05.1.01.09-0071</t>
  </si>
  <si>
    <t>Кольцо стеновое смотровых колодцев: КС20.6 /бетон В15 (М200), объем 0,39 м3, расход арматуры 13,04 кг/ (серия 3.900.1-14)</t>
  </si>
  <si>
    <t>ТССЦ-05.1.01.09-0072</t>
  </si>
  <si>
    <t>Кольцо стеновое смотровых колодцев: КС20.6Б /бетон В15 (М200), объем 0,3 м3, расход арматуры 22,92 кг/ (серия 3.900.1-14)</t>
  </si>
  <si>
    <t>Люки чугунные: легкие</t>
  </si>
  <si>
    <t>Люки чугунные: тяжелые</t>
  </si>
  <si>
    <t>ТССЦ-01.7.15.10-0066</t>
  </si>
  <si>
    <t>Скобы: ходовые, (МН1)</t>
  </si>
  <si>
    <t>ТЕР11-01-007-01</t>
  </si>
  <si>
    <t>Затирка поверхности гидроизоляции песком, (затирка лотка для КО3)</t>
  </si>
  <si>
    <t>ТЕР06-01-067-04</t>
  </si>
  <si>
    <t>Железнение поверхности, (железнение лотка для КО3)</t>
  </si>
  <si>
    <t>Сверление установками алмазного бурения в железобетонных конструкциях горизонтальных отверстий глубиной 200 мм диаметром: 160 мм, (диаметром: 440 мм)</t>
  </si>
  <si>
    <t>Сверление установками алмазного бурения в железобетонных конструкциях горизонтальных отверстий на высоте от опорной площади более 1 м добавляется к расценкам с 46-03-002-01 по 46-03-002-16 (высота от опорной площади  1,41м в КО3)</t>
  </si>
  <si>
    <t>Сверление установками алмазного бурения в железобетонных конструкциях горизонтальных отверстий глубиной 200 мм диаметром: 160 мм  (диаметром: 540 мм)</t>
  </si>
  <si>
    <t>ТЕР22-03-001-06</t>
  </si>
  <si>
    <t>Установка фасонных частей стальных сварных диаметром: 300-800 мм</t>
  </si>
  <si>
    <t>Трубы стальные электросварные прямошовные и спирально-шовные группы А и Б с сопротивлением по разрыву 38 кгс/мм2, наружный диаметр: 426 мм, толщина стенки 4 мм (Труба футляр 426х4х300)</t>
  </si>
  <si>
    <t>ТССЦ-23.5.01.08-0023</t>
  </si>
  <si>
    <t>Трубы стальные электросварные прямошовные и спирально-шовные группы А и Б с сопротивлением по разрыву 38 кгс/мм2, наружный диаметр: 530 мм, толщина стенки 6 мм (Труба футляр 530х6х300)</t>
  </si>
  <si>
    <t>Установка арматурных стыковых накладок  (МС3, МС4, МС7, МС8, МС9)</t>
  </si>
  <si>
    <t>Детали закладные и накладные изготовленные: с применением сварки, гнутья, сверления (пробивки) отверстий (при наличии одной из этих операций или всего перечня в любых сочетаниях) поставляемые отдельно, (МС3, МС4, МС7, МС8, МС9)</t>
  </si>
  <si>
    <t>Огрунтовка металлических поверхностей за один раз: грунтовкой ХС-068, (ХС-010)</t>
  </si>
  <si>
    <t>ТЕР46-04-016-01</t>
  </si>
  <si>
    <t>Резка дисковыми стенорезными машинами бетонных и железобетонных конструкций стен, перегородок и перекрытий глубиной 230 мм (Существующую железобетонную трубу D=1000 мм обрезать по месту)L = π D = 2 π r.</t>
  </si>
  <si>
    <t>м реза</t>
  </si>
  <si>
    <t>ТССЦ-01.7.17.06-0001</t>
  </si>
  <si>
    <t>Диск алмазный AR-SUPER для твердых материалов диаметром 350 мм</t>
  </si>
  <si>
    <t>Устройство стяжек: цементных толщиной 20 мм, (выравнивающая, для КО2 и КО4)</t>
  </si>
  <si>
    <t>Устройство стяжек: цементных толщиной 20 мм, (защитная, для КО2 и КО4)</t>
  </si>
  <si>
    <t>Гидроизоляция боковая обмазочная битумная в 2 слоя по выровненной поверхности бутовой кладки, кирпичу, бетону (наружная гидроизоляция стен)</t>
  </si>
  <si>
    <t>Грунтование водно-дисперсионной грунтовкой "Нортекс-Грунт" поверхностей пористых (камень, кирпич, бетон и т д), (Гидротекс-К, в 2 слоя, для КО2 и КО4)</t>
  </si>
  <si>
    <t>Устройство оснований толщиной 12 см под тротуары из кирпичного или известнякового щебня (Устройство оснований: из песчано-гравийной смеси (h=150мм)) КО-3</t>
  </si>
  <si>
    <t>Устройство асфальтобетонных покрытий дорожек и тротуаров однослойных из литой мелкозернистой асфальто-бетонной смеси толщиной 3 см, (h=0,05 м, для КО3)</t>
  </si>
  <si>
    <t>01-02-02</t>
  </si>
  <si>
    <t>Укладка водопроводных чугунных напорных труб с заделкой раструбов резиновыми уплотнительными манжетами диаметром: 300 мм  (Демонтаж труб ВЧШГ 300)</t>
  </si>
  <si>
    <t>ТЕР23-01-007-05</t>
  </si>
  <si>
    <t>Укладка трубопроводов из железобетонных безнапорных раструбных труб диаметром: 1000 мм (Демонтаж труб ТБ 1000)</t>
  </si>
  <si>
    <t>ТССЦпг-01-01-02-003</t>
  </si>
  <si>
    <t>Погрузо-разгрузочные работы при автомобильных перевозках: Разгрузка изделий из сборного железобетона, бетона, керамзитобетона массой до 3 т</t>
  </si>
  <si>
    <t>ТССЦпг-01-01-02-030</t>
  </si>
  <si>
    <t>Погрузо-разгрузочные работы при автомобильных перевозках: Разгрузка труб металлических с применением автомобильных кранов (Трубы ВЧШГ 300)</t>
  </si>
  <si>
    <t>ТССЦпг-03-21-01-003</t>
  </si>
  <si>
    <t>Перевозка грузов автомобилями-самосвалами грузоподъемностью 10 т работающих вне карьера на расстояние: I класс груза до 3 км (перевозка труб от разборки на склад ГУП РК "Вода Крыма" до 3 км)</t>
  </si>
  <si>
    <t>ТЕР23-01-030-04</t>
  </si>
  <si>
    <t>Укладка безнапорных трубопроводов из полиэтиленовых труб диаметром: 400 мм</t>
  </si>
  <si>
    <t>ООО «Гермес Юг». Том 9.5 табл.1, п.1 (л.15, поз.1) (без НДС)</t>
  </si>
  <si>
    <t>Труба Веллпайп К DN/OD 400 SN 8, двуслойные с профилированной стенкой</t>
  </si>
  <si>
    <t>ООО «Гермес Юг». Том 9.5 табл.1, п.3 ( л.15, поз.3) (без НДС)</t>
  </si>
  <si>
    <t>Тройник Веллпайп К 0400 SN 8, гофр.св.</t>
  </si>
  <si>
    <t>ООО «Гермес Юг». Том 9.5 табл.1, п.5 (л.15, поз.5) (без НДС)</t>
  </si>
  <si>
    <t>Муфта соединительная Веллпайп К DN/OD 400 мм</t>
  </si>
  <si>
    <t>ООО «Гермес Юг». Том 9.5 табл.1, п.4 (л.15, поз.4) (без НДС)</t>
  </si>
  <si>
    <t>Уплотнительное кольцо Веллпайп К DN/OD 400 мм</t>
  </si>
  <si>
    <t>ТЕР23-01-030-10</t>
  </si>
  <si>
    <t>Укладка безнапорных трубопроводов из полиэтиленовых труб диаметром: 1200 мм</t>
  </si>
  <si>
    <t>ООО «Гермес Юг». Том 9.5 табл.1, п.2 (л.15, поз.2)(без НДС)</t>
  </si>
  <si>
    <t>Труба Веллпайп К DN/OD 1200 SN 8, двуслойные с профилированной стенкой</t>
  </si>
  <si>
    <t>ООО «Гермес Юг». Том 9.5 табл.1, п.6 (л.15, поз.7) (без НДС)</t>
  </si>
  <si>
    <t>Муфта соединительная Веллпайп К DN/OD 1200 мм</t>
  </si>
  <si>
    <t>ООО «Гермес Юг». Том 9.5 табл.1, п.7 (л.15, поз.8) (без НДС)</t>
  </si>
  <si>
    <t>Уплотнительное кольцо Веллпайп К DN/OD 1200 мм</t>
  </si>
  <si>
    <t>Демонтаж и устройство ж/б колодцев</t>
  </si>
  <si>
    <t>01-02-03</t>
  </si>
  <si>
    <t>Устройство круглых сборных железобетонных канализационных колодцев диаметром: 1,5 м в сухих грунтах</t>
  </si>
  <si>
    <t>ТССЦпг-01-01-01-004</t>
  </si>
  <si>
    <t>Погрузо-разгрузочные работы при автомобильных перевозках: Погрузка изделий из сборного железобетона, бетона, керамзитобетона массой от 3 до 6 т</t>
  </si>
  <si>
    <t>ТССЦпг-03-01-01-003</t>
  </si>
  <si>
    <t>Перевозка грузов автомобилями бортовыми грузоподъемностью до 15 т на расстояние: I класс груза до 3 км, (перевозка ж/б элементов от разборки на склад ГУП РК "Вода Крыма" до 3 км)</t>
  </si>
  <si>
    <t>ТССЦпг-01-01-02-004</t>
  </si>
  <si>
    <t>Погрузо-разгрузочные работы при автомобильных перевозках: Разгрузка изделий из сборного железобетона, бетона, керамзитобетона массой от 3 до 6 т</t>
  </si>
  <si>
    <t>ТЕР23-03-001-03</t>
  </si>
  <si>
    <t>Устройство круглых сборных железобетонных канализационных колодцев диаметром: 1 м в сухих грунтах</t>
  </si>
  <si>
    <t>ТССЦ-01.7.16.04-0013</t>
  </si>
  <si>
    <t>Опалубка металлическая</t>
  </si>
  <si>
    <t>ТССЦ-04.3.01.03-0001</t>
  </si>
  <si>
    <t>Раствор асбоцементный</t>
  </si>
  <si>
    <t>Устройство круглых сборных железобетонных канализационных колодцев диаметром: 2 м в сухих грунтах</t>
  </si>
  <si>
    <t>Бетон тяжелый, класс: В10 (М150), (подготовка)</t>
  </si>
  <si>
    <t>Бетон тяжелый, класс: В20 (М250), (на заделку отверстий)</t>
  </si>
  <si>
    <t>Бетон тяжелый, класс: В20 F75 W10, (Надбавка по водонепроницаемости 1% за каждые 0,2 МПа давления воды: 718,23+586,90*0,01*3; на лотки)</t>
  </si>
  <si>
    <t>ТССЦ-05.1.01.09-0073</t>
  </si>
  <si>
    <t>Кольцо стеновое смотровых колодцев: КС20.9 /бетон В15 (М200), объем 0,59 м3, расход арматуры 19,88 кг/ (серия 3.900.1-14)</t>
  </si>
  <si>
    <t>ТССЦ-05.1.01.09-0056</t>
  </si>
  <si>
    <t>Кольцо стеновое смотровых колодцев: КС10.9 /бетон В15 (М200), объем 0,24 м3, расход арматуры 5,66 кг/ (серия 3.900.1-14)</t>
  </si>
  <si>
    <t>ТССЦ-05.1.01.09-0055</t>
  </si>
  <si>
    <t>Кольцо стеновое смотровых колодцев: КС10.6 /бетон В15 (М200), объем 0,16 м3, расход арматуры 3,95 кг/ (серия 3.900.1-14)</t>
  </si>
  <si>
    <t>Ограждения лестничных проемов, лестничные марши, пожарные лестницы, (Ст3, Ст4, Ст5, Ст6)</t>
  </si>
  <si>
    <t>Установка арматурных стыковых накладок, (МС2, МС4, МС5, МС6, МС8, МС9, МС10)</t>
  </si>
  <si>
    <t>Детали закладные и накладные изготовленные: с применением сварки, гнутья, сверления (пробивки) отверстий (при наличии одной из этих операций или всего перечня в любых сочетаниях) поставляемые отдельно, (МС2, МС4, МС5, МС6, МС8, МС9, МС10)</t>
  </si>
  <si>
    <t>ТЕР22-03-001-07</t>
  </si>
  <si>
    <t>Установка фасонных частей стальных сварных диаметром: 900-1600 мм, (установка футляров Ø1220 мм, Ø1420 мм)</t>
  </si>
  <si>
    <t>ТССЦ-23.8.03.12-0011</t>
  </si>
  <si>
    <t>Фасонные стальные сварные части, диаметр: до 800 мм</t>
  </si>
  <si>
    <t>ТССЦ-23.5.01.08-0089</t>
  </si>
  <si>
    <t>Трубы стальные электросварные прямошовные и спирально-шовные группы А и Б с сопротивлением по разрыву 38 кгс/мм2, наружный диаметр: 1420 мм, толщина стенки 10 мм</t>
  </si>
  <si>
    <t>Установка фасонных частей стальных сварных диаметром: 300-800 мм, (установка футляров Ø630 мм, Ø530 мм)</t>
  </si>
  <si>
    <t>Трубы стальные электросварные прямошовные и спирально-шовные группы А и Б с сопротивлением по разрыву 38 кгс/мм2, наружный диаметр: 630 мм, толщина стенки 7 мм</t>
  </si>
  <si>
    <t>ТССЦ-23.5.01.08-0022</t>
  </si>
  <si>
    <t>Трубы стальные электросварные прямошовные и спирально-шовные группы А и Б с сопротивлением по разрыву 38 кгс/мм2, наружный диаметр: 530 мм, толщина стенки 5 мм</t>
  </si>
  <si>
    <t>Установка закладных деталей весом: более 20 кг</t>
  </si>
  <si>
    <t>ТССЦ-08.3.05.02-0002</t>
  </si>
  <si>
    <t>Прокат толстолистовой горячекатаный в листах с обрезными кромками толщиной 9-12 мм, шириной от 1400 до 1500 мм, сталь: С245</t>
  </si>
  <si>
    <t>Установка закладных деталей весом: до 4 кг, (крепления для стремянки и трубы)</t>
  </si>
  <si>
    <t>ТССЦ-08.3.08.02-0022</t>
  </si>
  <si>
    <t>Сталь угловая: 50х50 мм</t>
  </si>
  <si>
    <t>ТССЦ-08.3.11.01-0052</t>
  </si>
  <si>
    <t>Швеллеры: № 12 сталь марки Ст3пс</t>
  </si>
  <si>
    <t>Горячекатаная арматурная сталь периодического профиля класса: А-III, диаметром 12 мм, (хомут для крепления трубы)</t>
  </si>
  <si>
    <t>Затирка поверхности гидроизоляции песком, (лотки)</t>
  </si>
  <si>
    <t>Железнение поверхности, (лотки)</t>
  </si>
  <si>
    <t>Сверление установками алмазного бурения в железобетонных конструкциях горизонтальных отверстий глубиной 200 мм диаметром: 160 мм, (К1/1...7)</t>
  </si>
  <si>
    <t>ТЕР46-03-002-32</t>
  </si>
  <si>
    <t>На каждые 10 мм изменения глубины сверления добавляется или исключается: к расценке 46-03-002-16</t>
  </si>
  <si>
    <t>ТЕР13-03-004-06</t>
  </si>
  <si>
    <t>Окраска металлических огрунтованных поверхностей: эмалью ХВ-124, (ХВ-785)</t>
  </si>
  <si>
    <t>Устройство стяжек: цементных толщиной 20 мм, (выравнивающая, для К1/1...7, К2/1...7)</t>
  </si>
  <si>
    <t>Устройство стяжек: цементных толщиной 20 мм, (защитная, для К1/1...7, К2/1...7)</t>
  </si>
  <si>
    <t>Затирка поверхности гидроизоляции песком</t>
  </si>
  <si>
    <t>ТССЦ-04.3.02.09-0812</t>
  </si>
  <si>
    <t>Смесь сухая гидроизоляционная проникающая: Гидротэкс-В, (расход 3 кг/м²)</t>
  </si>
  <si>
    <t>Грунтование водно-дисперсионной грунтовкой "Нортекс-Грунт" поверхностей пористых (камень, кирпич, бетон и т д), (днище 1071-ТКР2, л.31, разрез 1-1, Гидротекс-К, в 2 слоя)</t>
  </si>
  <si>
    <t>Грунтование водно-дисперсионной грунтовкой "Нортекс-Грунт" поверхностей пористых (камень, кирпич, бетон и т д), (стены примеч. п.7, Гидротекс-В, в 2 слоя)</t>
  </si>
  <si>
    <t>Оклейка поверхностей стеклотканью: на нефтебитуме, первый слой, (стыки примеч. п.9, наклейка полос гнилостойкой ткани на стыках ж/б колец рабочей части колодца, ширинй 0,3 м)</t>
  </si>
  <si>
    <t>Устройство оснований толщиной 12 см под тротуары из кирпичного или известнякового щебня, (из песчано-гравийной смеси, bотм.=0,5 м, h=0,15 м)</t>
  </si>
  <si>
    <t>Смесь песчано-гравийная природная</t>
  </si>
  <si>
    <t>01-03-01</t>
  </si>
  <si>
    <t>ТЕР01-02-057-04</t>
  </si>
  <si>
    <t>Разработка грунта вручную в траншеях глубиной до 2 м без креплений с откосами, группа грунтов: 4</t>
  </si>
  <si>
    <t>ТЕР22-06-011-01</t>
  </si>
  <si>
    <t>Подвешивание коробов подземных коммуникаций при пересечении их трассой трубопровода, площадь сечения коробов до 0,1 м2</t>
  </si>
  <si>
    <t>ТЕР01-01-033-02</t>
  </si>
  <si>
    <t>Засыпка траншей и котлованов с перемещением грунта до 5 м бульдозерами мощностью: 59 кВт (80 л.с.), группа грунтов 2</t>
  </si>
  <si>
    <t>ТЕР01-01-009-16</t>
  </si>
  <si>
    <t>Разработка грунта в траншеях экскаватором «обратная лопата» с ковшом вместимостью 0,5 (0,5-0,63) м3 в отвал, в отвал группа грунтов: 4</t>
  </si>
  <si>
    <t>Разработка грунта вручную с креплениями в траншеях шириной до 2 м, глубиной: до 3 м, группа грунтов 3</t>
  </si>
  <si>
    <t>Перевозка грузов автомобилями-самосвалами грузоподъемностью 10 т работающих вне карьера на расстояние: I класс груза до 58 км</t>
  </si>
  <si>
    <t>ТЕР01-01-013-14</t>
  </si>
  <si>
    <t>Разработка грунта с погрузкой на автомобили-самосвалы экскаваторами с ковшом вместимостью: 0,5 (0,5-0,63) м3, группа грунтов 2</t>
  </si>
  <si>
    <t>Перевозка грузов автомобилями-самосвалами грузоподъемностью 10 т работающих вне карьера на расстояние: I класс груза до 1 км</t>
  </si>
  <si>
    <t>Грунт глинистый</t>
  </si>
  <si>
    <t>Уплотнение грунта грунтоуплотняющими машинами со свободно падающими плитами при толщине уплотняемого слоя: 30 см</t>
  </si>
  <si>
    <t>Разработка грунта в траншеях экскаватором «обратная лопата» с ковшом вместимостью 0,5 (0,5-0,63) м3 в отвал, в отвал группа грунтов: 2</t>
  </si>
  <si>
    <t>Перевозка грузов автомобилями-самосвалами грузоподъемностью 10 т работающих вне карьера на расстояние: I класс груза до 30 км</t>
  </si>
  <si>
    <t>Перевозка грузов автомобилями-самосвалами грузоподъемностью 10 т работающих вне карьера на расстояние: I класс груза до 190 км</t>
  </si>
  <si>
    <t>01-03-02</t>
  </si>
  <si>
    <t>Укладка водопроводных чугунных напорных труб с заделкой раструбов резиновыми уплотнительными манжетами диаметром: 200 мм (демонтаж труб ЧНР 200х6000)</t>
  </si>
  <si>
    <t>Погрузо-разгрузочные работы при автомобильных перевозках: Разгрузка труб металлических с применением автомобильных кранов (Трубы ЧНР 200)</t>
  </si>
  <si>
    <t>ТЕР22-03-006-05</t>
  </si>
  <si>
    <t>Установка задвижек или клапанов обратных чугунных диаметром: 150 мм</t>
  </si>
  <si>
    <t>ТССЦ-18.1.02.01-0205</t>
  </si>
  <si>
    <t>Задвижки параллельные фланцевые с выдвижным шпинделем для воды и пара давлением 1 Мпа (10 кгс/см2) 30ч6бр диаметром: 150 мм</t>
  </si>
  <si>
    <t>ТЕР22-03-006-01</t>
  </si>
  <si>
    <t>Установка задвижек или клапанов обратных чугунных диаметром: 50 мм (32 мм)</t>
  </si>
  <si>
    <t>ТССЦ-18.1.10.01-0100</t>
  </si>
  <si>
    <t>Вентили проходные фланцевые: 15КЧ19П для воды и пара, давлением 1,6 МПа (16 кгс/см2), диаметром 32 мм</t>
  </si>
  <si>
    <t>Установка задвижек или клапанов обратных чугунных диаметром: 50 мм (25 мм)</t>
  </si>
  <si>
    <t>ТССЦ-18.1.10.01-0099</t>
  </si>
  <si>
    <t>Вентили проходные фланцевые: 15КЧ19П для воды и пара, давлением 1,6 МПа (16 кгс/см2), диаметром 25 мм</t>
  </si>
  <si>
    <t>Установка задвижек или клапанов обратных чугунных диаметром: 200 мм (Установка вставок компенсационных фланцевых диаметром 200 мм)</t>
  </si>
  <si>
    <t>ТССЦ-18.5.03.02-0014</t>
  </si>
  <si>
    <t>Вставки гибкие фланцевые ZKB на давление: 1,6 МПа (16 кгс/см2), диаметром 200 мм</t>
  </si>
  <si>
    <t>Установка задвижек или клапанов обратных чугунных диаметром: 150 мм (Установка вставок компенсационных фланцевых диаметром 150 мм)</t>
  </si>
  <si>
    <t>ТССЦ-18.5.03.02-0013</t>
  </si>
  <si>
    <t>Вставки гибкие фланцевые ZKB на давление: 1,6 МПа (16 кгс/см2), диаметром 150 мм</t>
  </si>
  <si>
    <t>Установка задвижек или клапанов обратных чугунных диаметром: 50 мм (Установка вставок компенсационных фланцевых диаметром 32 мм)</t>
  </si>
  <si>
    <t>ТССЦ-18.5.03.02-0006</t>
  </si>
  <si>
    <t>Вставки гибкие фланцевые ZKB на давление: 1,6 МПа (16 кгс/см2), диаметром 32 мм</t>
  </si>
  <si>
    <t>Установка задвижек или клапанов обратных чугунных диаметром: 50 мм (Установка вставок компенсационных фланцевых диаметром 25 мм)</t>
  </si>
  <si>
    <t>ТССЦ-23.1.01.03-0012</t>
  </si>
  <si>
    <t>Компенсаторы резиновые антивибрационные "Tecofi" типа: DI 7140 муфтовые, диаметром 25 мм</t>
  </si>
  <si>
    <t>ТЕР22-01-021-06</t>
  </si>
  <si>
    <t>Укладка трубопроводов из полиэтиленовых труб диаметром: 215 мм</t>
  </si>
  <si>
    <t>ТССЦ-24.3.03.13-0052</t>
  </si>
  <si>
    <t>Труба напорная из полиэтилена PE 100 питьевая: ПЭ100 SDR17, размером 225х13,4 мм (ГОСТ 18599-2001, ГОСТ Р 52134-2003)</t>
  </si>
  <si>
    <t>ТССЦ-24.3.05.07-0016</t>
  </si>
  <si>
    <t>Муфта защитная для прохода полиэтиленовых труб сквозь стену диаметром 225 мм</t>
  </si>
  <si>
    <t>ТЕР22-06-001-06</t>
  </si>
  <si>
    <t>Промывка с дезинфекцией трубопроводов диаметром: 200 мм</t>
  </si>
  <si>
    <t>ТЕР22-01-011-05</t>
  </si>
  <si>
    <t>Укладка стальных водопроводных труб с гидравлическим испытанием диаметром: 150 мм</t>
  </si>
  <si>
    <t>ТССЦ-23.5.02.02-0073</t>
  </si>
  <si>
    <t>Трубы стальные электросварные прямошовные со снятой фаской из стали марок БСт2кп-БСт4кп и БСт2пс-БСт4пс наружный диаметр: 159 мм, толщина стенки 4 мм</t>
  </si>
  <si>
    <t>ТЕР22-06-001-05</t>
  </si>
  <si>
    <t>Промывка с дезинфекцией трубопроводов диаметром: 150 мм</t>
  </si>
  <si>
    <t>ТЕР22-01-011-01</t>
  </si>
  <si>
    <t>Укладка стальных водопроводных труб с гидравлическим испытанием диаметром: 50 мм (Изготовление патрубклв приварных в колодцах труба 32х2 мм)</t>
  </si>
  <si>
    <t>ТССЦ-23.5.02.02-0002</t>
  </si>
  <si>
    <t>Трубы стальные электросварные прямошовные (ГОСТ 10704-91), наружный диаметр: 32 мм, толщина стенки 2,0 мм</t>
  </si>
  <si>
    <t>Укладка стальных водопроводных труб с гидравлическим испытанием диаметром: 50 мм (Изготовление патрубклв приварных в колодцах труба 25х2 мм)</t>
  </si>
  <si>
    <t>Трубы стальные электросварные прямошовные (ГОСТ 10704-91), наружный диаметр: 32 мм, толщина стенки 2,0 мм (25х2)</t>
  </si>
  <si>
    <t>Укладка стальных водопроводных труб с гидравлическим испытанием диаметром: 50 мм (25 мм)</t>
  </si>
  <si>
    <t>ТЕР22-03-001-05</t>
  </si>
  <si>
    <t>Установка фасонных частей стальных сварных диаметром: 100-250 мм</t>
  </si>
  <si>
    <t>ТССЦ-23.8.05.02-0113</t>
  </si>
  <si>
    <t>Колено раструбное из высокопрочного чугуна (с внутренним цементно-песчаным покрытием и наружным лаковым покрытием) УР диаметром: 200 мм (90 град.)</t>
  </si>
  <si>
    <t>ТССЦ-23.8.05.07-0023</t>
  </si>
  <si>
    <t>Патрубок фланец-раструб из высокопрочного чугуна (с внутренним цементно-песчаным покрытием и наружным лаковым покрытием) ПФР диаметром: 200 мм</t>
  </si>
  <si>
    <t>ТЕР22-03-002-01</t>
  </si>
  <si>
    <t>Установка полиэтиленовых фасонных частей: отводов, колен, патрубков, переходов</t>
  </si>
  <si>
    <t>10 шт</t>
  </si>
  <si>
    <t>ТССЦ-24.3.05.01-0013</t>
  </si>
  <si>
    <t>Втулка под фланец ПЭ SDR17 литая удлиненная, диаметр: 225 мм</t>
  </si>
  <si>
    <t>ТССЦ-24.3.05.01-0011</t>
  </si>
  <si>
    <t>Втулка под фланец ПЭ SDR17 литая удлиненная, диаметр: 110 мм (32 мм)</t>
  </si>
  <si>
    <t>Втулка под фланец ПЭ SDR17 литая удлиненная, диаметр: 110 мм (25 мм)</t>
  </si>
  <si>
    <t>ТЕР22-03-014-01</t>
  </si>
  <si>
    <t>Приварка фланцев к стальным трубопроводам диаметром: 50 мм (25 мм)</t>
  </si>
  <si>
    <t>ТССЦ-23.8.03.11-0650</t>
  </si>
  <si>
    <t>Фланцы стальные плоские приварные из стали ВСт3сп2, ВСт3сп3, давлением: 1,0 МПа (10 кгс/см2), диаметром 25 мм</t>
  </si>
  <si>
    <t>Приварка фланцев к стальным трубопроводам диаметром: 50 мм (32 мм)</t>
  </si>
  <si>
    <t>ТССЦ-23.8.03.11-0651</t>
  </si>
  <si>
    <t>Фланцы стальные плоские приварные из стали ВСт3сп2, ВСт3сп3, давлением: 1,0 МПа (10 кгс/см2), диаметром 32 мм</t>
  </si>
  <si>
    <t>ТЕР22-03-014-05</t>
  </si>
  <si>
    <t>Приварка фланцев к стальным трубопроводам диаметром: 150 мм</t>
  </si>
  <si>
    <t>ТССЦ-23.8.03.11-0658</t>
  </si>
  <si>
    <t>Фланцы стальные плоские приварные из стали ВСт3сп2, ВСт3сп3, давлением: 1,0 МПа (10 кгс/см2), диаметром 150 мм</t>
  </si>
  <si>
    <t>ТЕР22-03-014-06</t>
  </si>
  <si>
    <t>Приварка фланцев к стальным трубопроводам диаметром: 200 мм</t>
  </si>
  <si>
    <t>ТССЦ-23.8.03.11-0659</t>
  </si>
  <si>
    <t>Фланцы стальные плоские приварные из стали ВСт3сп2, ВСт3сп3, давлением: 1,0 МПа (10 кгс/см2), диаметром 200 мм</t>
  </si>
  <si>
    <t>ТЕР22-01-011-10</t>
  </si>
  <si>
    <t>Укладка стальных водопроводных труб с гидравлическим испытанием диаметром: 400 мм (Футляр для труб ВЧШГ ду 200; ПЭ100 SDR17, Ду 225)</t>
  </si>
  <si>
    <t>ТССЦ-23.5.01.08-0014</t>
  </si>
  <si>
    <t>Трубы стальные электросварные прямошовные и спирально-шовные группы А и Б с сопротивлением по разрыву 38 кгс/мм2, наружный диаметр: 426 мм, толщина стенки 6 мм</t>
  </si>
  <si>
    <t>ТЕР22-05-003-03</t>
  </si>
  <si>
    <t>Протаскивание в футляр стальных труб диаметром: 200 мм</t>
  </si>
  <si>
    <t>ТЕР22-05-005-03</t>
  </si>
  <si>
    <t>Протаскивание в футляр полиэтиленовых труб диаметром: 200 мм</t>
  </si>
  <si>
    <t>100 м трубы, уложенной в футляр</t>
  </si>
  <si>
    <t>Устройство бетонной подготовки (Заделка футляра)</t>
  </si>
  <si>
    <t>ТЕР22-02-010-10</t>
  </si>
  <si>
    <t>Нанесение весьма усиленной антикоррозионной изоляции из полимерных липких лент на стальные трубопроводы диаметром: 400 мм</t>
  </si>
  <si>
    <t>ТЕР22-02-010-05</t>
  </si>
  <si>
    <t>Нанесение весьма усиленной антикоррозионной изоляции из полимерных липких лент на стальные трубопроводы диаметром: 150 мм</t>
  </si>
  <si>
    <t>ТЕР22-02-010-01</t>
  </si>
  <si>
    <t>Нанесение весьма усиленной антикоррозионной изоляции из полимерных липких лент на стальные трубопроводы диаметром: 50 мм (25 мм)</t>
  </si>
  <si>
    <t>ТЕР13-03-002-03</t>
  </si>
  <si>
    <t>Огрунтовка металлических поверхностей за один раз: грунтовкой ХС-059 (ХС-710)</t>
  </si>
  <si>
    <t>ТЕР13-03-004-02</t>
  </si>
  <si>
    <t>Окраска металлических огрунтованных поверхностей: эмалью ХС-759 (ХС-710)</t>
  </si>
  <si>
    <t>ТЕР13-03-004-22</t>
  </si>
  <si>
    <t>Окраска металлических огрунтованных поверхностей: эмалью КО-88 (КО-42 в 4 слоя)</t>
  </si>
  <si>
    <t>01-03-03</t>
  </si>
  <si>
    <t>Бетон тяжелый, класс: В20 (М250), (лоток, заделка отв., обойма, упоры, опоры, горловина)</t>
  </si>
  <si>
    <t>ТССЦ-05.1.01.09-0067</t>
  </si>
  <si>
    <t>Кольцо стеновое смотровых колодцев: КС15.9Б /бетон В15 (М200), объем 0,32 м3, расход арматуры 26,56 кг/ (серия 3.900.1-14)</t>
  </si>
  <si>
    <t>Ограждения лестничных проемов, лестничные марши, пожарные лестницы, (Ст3)</t>
  </si>
  <si>
    <t>Трубы стальные электросварные прямошовные и спирально-шовные группы А и Б с сопротивлением по разрыву 38 кгс/мм2, наружный диаметр: 426 мм, толщина стенки 4 мм</t>
  </si>
  <si>
    <t>ТССЦ-23.5.02.02-0091</t>
  </si>
  <si>
    <t>Трубы стальные электросварные прямошовные со снятой фаской из стали марок БСт2кп-БСт4кп и БСт2пс-БСт4пс наружный диаметр: 273 мм, толщина стенки 4 мм, (Ø244,5х4)</t>
  </si>
  <si>
    <t>Праймер битумный ТЕХНОНИКОЛЬ №01, (днище примеч. п.7, расход 0,3 л/м²)</t>
  </si>
  <si>
    <t>Мастика кровельная холодная ТЕХНОНИКОЛЬ №21 (Техномаст), (днище примеч. п.7, расход 3 кг/м² на 1 слой - 2 мм, h=10 мм)</t>
  </si>
  <si>
    <t>Установка арматурных стыковых накладок, (МС3, МС4, МС7, МС8, МС9, МС10)</t>
  </si>
  <si>
    <t>Детали закладные и накладные изготовленные: с применением сварки, гнутья, сверления (пробивки) отверстий (при наличии одной из этих операций или всего перечня в любых сочетаниях) поставляемые отдельно, (МС3, МС4, МС7, МС8, МС9, МС10)</t>
  </si>
  <si>
    <t>Установка закладных деталей весом: до 4 кг, (крепления для стремянки)</t>
  </si>
  <si>
    <t>Сверление установками алмазного бурения в железобетонных конструкциях горизонтальных отверстий глубиной 200 мм диаметром: 160 мм</t>
  </si>
  <si>
    <t>Устройство стяжек: цементных толщиной 20 мм, (выравнивающая)</t>
  </si>
  <si>
    <t>Устройство стяжек: цементных толщиной 20 мм, (защитная)</t>
  </si>
  <si>
    <t>Оклейка поверхностей стеклотканью: на нефтебитуме, первый слой, (стыки примеч. п.8, наклейка полос гнилостойкой ткани на стыках ж/б колец рабочей части колодца, ширинй 0,3 м)</t>
  </si>
  <si>
    <t>ТЕР08-01-002-01</t>
  </si>
  <si>
    <t>Устройство основания под фундаменты: песчаного, (стабилизирующее основание из песка, h=0,2 мм)</t>
  </si>
  <si>
    <t>Устройство дорог из сборных железобетонных плит площадью: более 3 м2, (из плит дорожных ПД6-01)</t>
  </si>
  <si>
    <t>Плиты дорожные: ПД6 /бетон В20 (М250), объем 0,85 м3, расход арматуры 99,30 кг/ (серия 3.900.1-14)</t>
  </si>
  <si>
    <t>Рекультивация земель населенных пунктов</t>
  </si>
  <si>
    <t>01-04-01</t>
  </si>
  <si>
    <t>ТЕР47-02-012-07</t>
  </si>
  <si>
    <t>Культивация почвы: с одновременным боронованием (механизированная вспашка на глубину 12-15 см с боронированием)</t>
  </si>
  <si>
    <t>га</t>
  </si>
  <si>
    <t>ТЕР47-02-093-03</t>
  </si>
  <si>
    <t>Прикатывание посевов (укатка по всей площади)</t>
  </si>
  <si>
    <t>ТЕР47-01-045-01</t>
  </si>
  <si>
    <t>Устройство газона методом гидропосева: по горизонтальной поверхности (гидропосев трав с одновременным внесением удобрений)</t>
  </si>
  <si>
    <t>ТССЦ-16.2.02.07-0131</t>
  </si>
  <si>
    <t>Овсяница (тростниковая)</t>
  </si>
  <si>
    <t>ТССЦ-16.2.02.07-0151</t>
  </si>
  <si>
    <t>Райграс (пастбищный)</t>
  </si>
  <si>
    <t>Овсяница (красная)</t>
  </si>
  <si>
    <t>ТССЦ-16.2.02.07-0121</t>
  </si>
  <si>
    <t>Мятлик луговой</t>
  </si>
  <si>
    <t>ТССЦ-16.3.02.01-0001</t>
  </si>
  <si>
    <t>Удобрения: минеральное азотное "Селитра аммиачная, марка Б"-94 кг</t>
  </si>
  <si>
    <t>ТССЦ-16.3.01.01-0372</t>
  </si>
  <si>
    <t>Суперфосфат двойной гранулированный насыпью, марка А - 98 кг</t>
  </si>
  <si>
    <t>ТССЦ-16.3.01.01-0341</t>
  </si>
  <si>
    <t>Соль калийная смешанная 40%-ная насыпью - 80 кг</t>
  </si>
  <si>
    <t>Расчистку территории</t>
  </si>
  <si>
    <t>01-05-01</t>
  </si>
  <si>
    <t>ТЕР01-02-099-01</t>
  </si>
  <si>
    <t>Валка деревьев мягких пород с корня, диаметр стволов: до 16 см, (Ø12 см, Ø16 см)</t>
  </si>
  <si>
    <t>ТЕР01-02-099-03</t>
  </si>
  <si>
    <t>Валка деревьев мягких пород с корня, диаметр стволов: до 24 см</t>
  </si>
  <si>
    <t>ТЕР01-02-099-05</t>
  </si>
  <si>
    <t>Валка деревьев мягких пород с корня, диаметр стволов: до 32 см</t>
  </si>
  <si>
    <t>ТЕР01-02-099-06</t>
  </si>
  <si>
    <t>Валка деревьев мягких пород с корня, диаметр стволов: более 32 см</t>
  </si>
  <si>
    <t>ТЕР01-02-100-04</t>
  </si>
  <si>
    <t>Трелевка хлыстов древесины на расстояние до 300 м тракторами мощностью 79 кВт (108 л.с.), диаметр стволов до 20 см, (Ø12 см, Ø16 см)</t>
  </si>
  <si>
    <t>ТЕР01-02-100-05</t>
  </si>
  <si>
    <t>Трелевка хлыстов древесины на расстояние до 300 м тракторами мощностью 79 кВт (108 л.с.), диаметр стволов до 30 см, (Ø24)</t>
  </si>
  <si>
    <t>ТЕР01-02-100-06</t>
  </si>
  <si>
    <t>Трелевка хлыстов древесины на расстояние до 300 м тракторами мощностью 79 кВт (108 л.с.), диаметр стволов свыше 30 см, (Ø32 см, более Ø32 см)</t>
  </si>
  <si>
    <t>ТЕР01-02-101-01</t>
  </si>
  <si>
    <t>Разделка древесины мягких пород, полученной от валки леса, диаметр стволов: до 12 см, (обрубка сучьев)</t>
  </si>
  <si>
    <t>100 деревьев</t>
  </si>
  <si>
    <t>ТЕР01-02-101-02</t>
  </si>
  <si>
    <t>Разделка древесины мягких пород, полученной от валки леса, диаметр стволов: до 16 см, (обрубка сучьев)</t>
  </si>
  <si>
    <t>ТЕР01-02-101-04</t>
  </si>
  <si>
    <t>Разделка древесины мягких пород, полученной от валки леса, диаметр стволов: до 24 см, (обрубка сучьев)</t>
  </si>
  <si>
    <t>ТЕР01-02-101-06</t>
  </si>
  <si>
    <t>Разделка древесины мягких пород, полученной от валки леса, диаметр стволов: до 32 см, (обрубка сучьев)</t>
  </si>
  <si>
    <t>ТЕР01-02-101-07</t>
  </si>
  <si>
    <t>Разделка древесины мягких пород, полученной от валки леса, диаметр стволов: более 32 см, (обрубка сучьев)</t>
  </si>
  <si>
    <t>ТЕР01-02-105-01</t>
  </si>
  <si>
    <t>Корчевка пней в грунтах естественного залегания корчевателями-собирателями на тракторе мощностью 79 кВт (108 л.с.) с перемещением пней до 5 м, диаметр пней: до 24 см, (Ø12 см, Ø16 см)</t>
  </si>
  <si>
    <t>ТЕР01-02-105-02</t>
  </si>
  <si>
    <t>Корчевка пней в грунтах естественного залегания корчевателями-собирателями на тракторе мощностью 79 кВт (108 л.с.) с перемещением пней до 5 м, диаметр пней: до 32 см, (Ø24)</t>
  </si>
  <si>
    <t>ТЕР01-02-105-03</t>
  </si>
  <si>
    <t>Корчевка пней в грунтах естественного залегания корчевателями-собирателями на тракторе мощностью 79 кВт (108 л.с.) с перемещением пней до 5 м, диаметр пней: свыше 32 см, (Ø32, более  Ø32)</t>
  </si>
  <si>
    <t>ТЕР01-02-114-02</t>
  </si>
  <si>
    <t>Корчевка кустарника и мелколесья в грунтах естественного залегания корчевателями-собирателями на тракторе мощностью: 79 кВт (108 л.с.), кустарник и мелколесье средние</t>
  </si>
  <si>
    <t>ТЕР01-02-110-01</t>
  </si>
  <si>
    <t>Вывозка пней тракторными прицепами 2 т на расстояние до 100 м, диаметр деревьев: до 32 см, (Ø12 см, Ø18 см, Ø24 см, Ø32)</t>
  </si>
  <si>
    <t>ТЕР01-02-110-02</t>
  </si>
  <si>
    <t>Вывозка пней тракторными прицепами 2 т на расстояние до 100 м, диаметр деревьев: свыше 32 см</t>
  </si>
  <si>
    <t>ТЕР01-01-013-13</t>
  </si>
  <si>
    <t>Разработка грунта с погрузкой на автомобили-самосвалы экскаваторами с ковшом вместимостью: 0,5 (0,5-0,63) м3, группа грунтов 1, (погрузка пней)</t>
  </si>
  <si>
    <t>Разработка грунта с погрузкой на автомобили-самосвалы экскаваторами с ковшом вместимостью: 0,5 (0,5-0,63) м3, группа грунтов 1, (погрузка парубочных остатков)</t>
  </si>
  <si>
    <t>Перевозка грузов автомобилями-самосвалами грузоподъемностью 10 т работающих вне карьера на расстояние: I класс груза до 58 км, (перевозка пней и парубочных остатков, γ=0,6 т/м³ на полигон ТБО)</t>
  </si>
  <si>
    <t>Устройство  железобетонных колодцев</t>
  </si>
  <si>
    <t>02-01-03</t>
  </si>
  <si>
    <t>Бетон тяжелый, класс: В20 (М250), (заделка стен)</t>
  </si>
  <si>
    <t>Бетон тяжелый, класс: В20 F75 W10, (Надбавка по водонепроницаемости 1% за каждые 0,2 МПа давления воды: 718,23+586,90*0,01*3, на обойму)</t>
  </si>
  <si>
    <t>ТССЦ-23.5.02.02-0097</t>
  </si>
  <si>
    <t>Трубы стальные электросварные прямошовные со снятой фаской из стали марок БСт2кп-БСт4кп и БСт2пс-БСт4пс наружный диаметр: 325 мм, толщина стенки 4 мм</t>
  </si>
  <si>
    <t>Детали закладные весом до 1 килограмма, (МН1)</t>
  </si>
  <si>
    <t>Установка арматурных стыковых накладок, (МС1, МС3, МС5, МС7)</t>
  </si>
  <si>
    <t>Детали закладные и накладные изготовленные: с применением сварки, гнутья, сверления (пробивки) отверстий (при наличии одной из этих операций или всего перечня в любых сочетаниях) поставляемые отдельно, (МС1, МС3, МС5, МС7)</t>
  </si>
  <si>
    <t>Грунтование водно-дисперсионной грунтовкой "Нортекс-Грунт" поверхностей пористых (камень, кирпич, бетон и т д), (стены примеч. п.9, Гидротекс-К, в 2 слоя)</t>
  </si>
  <si>
    <t>Оклейка поверхностей стеклотканью: на нефтебитуме, первый слой, (стыки примеч. 10, наклейка полос гнилостойкой ткани на стыках ж/б колец рабочей части колодца, ширинй 0,3 м)</t>
  </si>
  <si>
    <t>ТЕР06-01-064-01</t>
  </si>
  <si>
    <t>Строительство отдельных конструкций емкостных сооружений, устройство: лотков в сооружениях, (Л1 - 1 шт., Л2 - 1 шт.)</t>
  </si>
  <si>
    <t>Бетон тяжелый, класс: В25 F300 W10, (798,22+665,32*0,02)</t>
  </si>
  <si>
    <t>ТССЦ-08.4.02.06-0003</t>
  </si>
  <si>
    <t>Сетка сварная из холоднотянутой проволоки 4-5 мм, (сетка 4С 5В500С-200)</t>
  </si>
  <si>
    <t>ТССЦ-08.4.03.02-0001</t>
  </si>
  <si>
    <t>Горячекатаная арматурная сталь гладкая класса А-I, диаметром: 6 мм</t>
  </si>
  <si>
    <t>Укладка трубопроводов из полиэтиленовых труб диаметром: 110 мм, (заложить при бетонировании трубу ПЭ Ø110 мм; 1071-ТКР2, л.33, разрез 1-1, 2-2)</t>
  </si>
  <si>
    <t>ТССЦ-24.3.03.13-0418</t>
  </si>
  <si>
    <t>Трубы напорные из полиэтилена низкого давления среднего типа, наружным диаметром: 110 мм</t>
  </si>
  <si>
    <t>10 м</t>
  </si>
  <si>
    <t>ТЕР06-01-070-03</t>
  </si>
  <si>
    <t>Загрузка фильтров в емкостных сооружениях: щебнем</t>
  </si>
  <si>
    <t>ТЕР13-05-004-01</t>
  </si>
  <si>
    <t>Оклейка поверхностей поливинилхлоридным пластикатом: на клее 88-СА толщиной слоя 3 мм, (с применением полимерного листа Тип 5/2)</t>
  </si>
  <si>
    <t>ТССЦ-01.7.14.07-0071</t>
  </si>
  <si>
    <t>Пластикат листовой</t>
  </si>
  <si>
    <t>ЗАО «ТЕХПОЛИМЕР», Том 9.5, л.39, поз.1</t>
  </si>
  <si>
    <t>Лист полимерный ТИП 5/2 (HDPE), h=1,5 мм, (470/1,2/4,5*1,02)</t>
  </si>
  <si>
    <t>Устройство асфальтобетонных покрытий дорожек и тротуаров однослойных из литой мелкозернистой асфальто-бетонной смеси толщиной 3 см, (h=0,05 м)</t>
  </si>
  <si>
    <t>Бетон тяжелый, класс: В20 (М250), (заделка стен, на горловину)</t>
  </si>
  <si>
    <t>Бетон тяжелый, класс: В20 F75 W10, (Надбавка по водонепроницаемости 1% за каждые 0,2 МПа давления воды: 718,23+586,90*0,01*3; обойма)</t>
  </si>
  <si>
    <t>Установка арматурных стыковых накладок, (МС3, МС7, МС9)</t>
  </si>
  <si>
    <t>Детали закладные и накладные изготовленные: с применением сварки, гнутья, сверления (пробивки) отверстий (при наличии одной из этих операций или всего перечня в любых сочетаниях) поставляемые отдельно, (МС3, МС7, МС9)</t>
  </si>
  <si>
    <t>Грунтование водно-дисперсионной грунтовкой "Нортекс-Грунт" поверхностей пористых (камень, кирпич, бетон и т д), (днище примеч. п.7, Гидротекс-К, в 2 слоя)</t>
  </si>
  <si>
    <t>ТССЦ-14.4.01.02-0113</t>
  </si>
  <si>
    <t>Грунтовка акриловая: НОРТЕКС-ГРУНТ</t>
  </si>
  <si>
    <t>ТССЦ-04.3.02.09-0813</t>
  </si>
  <si>
    <t>Смесь сухая гидроизоляционная проникающая: Гидротэкс-К, (расход 1,2 кг/м², в 2 слоя)</t>
  </si>
  <si>
    <t>Грунтование водно-дисперсионной грунтовкой "Нортекс-Грунт" поверхностей пористых (камень, кирпич, бетон и т д), (стены примеч. п.7, Гидротекс-К, в 2 слоя)</t>
  </si>
  <si>
    <t>Оклейка поверхностей стеклотканью: на нефтебитуме, первый слой, (стыки примеч. 9, наклейка полос гнилостойкой ткани на стыках ж/б колец рабочей части колодца, ширинй 0,3 м)</t>
  </si>
  <si>
    <t>Строительство отдельных конструкций емкостных сооружений, устройство: лотков в сооружениях, (Л1- 1 шт., Л2 - 2 шт.)</t>
  </si>
  <si>
    <t>Том 9.5 табл.1, п.56</t>
  </si>
  <si>
    <t>Лист полимерный ТИП 5/2 (HDPE), h=1,5 мм</t>
  </si>
  <si>
    <t>Автоматизацию технологического процесса</t>
  </si>
  <si>
    <t>02-01-04</t>
  </si>
  <si>
    <t>ТЕРм08-03-573-04</t>
  </si>
  <si>
    <t>Шкаф (пульт) управления навесной, высота, ширина и глубина: до 600х600х350 мм</t>
  </si>
  <si>
    <t>ТССЦ-20.4.04.03-0006</t>
  </si>
  <si>
    <t>Щиты с монтажной панелью: ЩМП-3, размером 650х500х220 мм, степень защиты IP54</t>
  </si>
  <si>
    <t>ТЕРм08-03-575-01</t>
  </si>
  <si>
    <t>Прибор или аппарат(автоматический выключатель)</t>
  </si>
  <si>
    <t>МИНИМАКС,Том 9.5 табл.2, п.7, лист 66 тома  мониторинга ОБОРУДОВАНИЕ</t>
  </si>
  <si>
    <t>Выключатель автоматический 1-полюсный, характеристика -С, тип: S201 Iном=2А, 2CDS251001R0024</t>
  </si>
  <si>
    <t>ЭТМ, Том 9.5 табл.2, п.8, лист 67 тома  мониторинга ОБОРУДОВАНИЕ</t>
  </si>
  <si>
    <t>Выключатель автоматический 1-полюсный, характеристика -С, тип: SН201С1 Iном=4А, 2CDS251001R0044</t>
  </si>
  <si>
    <t>ТЕРм10-04-030-04</t>
  </si>
  <si>
    <t>Дополнительная установка на пультах и панелях: колодки клеммной на 20 клемм</t>
  </si>
  <si>
    <t>phoenix-contact, Том 9.5 табл.2, п.9, лист 75 тома  мониторинга</t>
  </si>
  <si>
    <t>Клеммные зажимы на DIN -рейку РТ 2,5-3209510</t>
  </si>
  <si>
    <t>ТЕРм08-02-397-01</t>
  </si>
  <si>
    <t>Профиль перфорированный монтажный длиной 2 м (DIN-рейка)</t>
  </si>
  <si>
    <t>ТССЦ-20.2.08.01-0004</t>
  </si>
  <si>
    <t>DIN-рейка оцинкованная 600 мм</t>
  </si>
  <si>
    <t>Профиль перфорированный монтажный длиной 2 м (кабель канал перфорированный)</t>
  </si>
  <si>
    <t>RS24.RU ,Том 9.5 табл.2, п.10, лист 61 тома  мониторинга</t>
  </si>
  <si>
    <t>Кабель канал перфорированный "ИМПАКТ" 25х25 СКМ50-025-025-1-К03</t>
  </si>
  <si>
    <t>ТЕРм08-02-399-01</t>
  </si>
  <si>
    <t>Провод в коробах, сечением: до 6 мм2 (ПВ3 1х0,35)</t>
  </si>
  <si>
    <t>ТССЦ-21.2.03.05-0060</t>
  </si>
  <si>
    <t>Провода силовые для электрических установок на напряжение до 450 В с медной жилой марки: ПВ3, сечением 0,5 мм2</t>
  </si>
  <si>
    <t>1000 м</t>
  </si>
  <si>
    <t>ТССЦ-25.2.02.11-0041</t>
  </si>
  <si>
    <t>Рамка для надписей 55х15 мм (РПМ 66х26)</t>
  </si>
  <si>
    <t>ТЕРм08-01-081-01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</si>
  <si>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концов: до 2</t>
  </si>
  <si>
    <t>ТССЦ-61.2.04.01-0005ОБОРУДОВАНИЕ</t>
  </si>
  <si>
    <t>Арматура сигнальная, марка AL-22 (с неоновой лампой)</t>
  </si>
  <si>
    <t>Прибор или аппарат (шина)</t>
  </si>
  <si>
    <t>RS24.RU ,Том 9.5 табл.2, п.11, лист 67 тома  мониторинга</t>
  </si>
  <si>
    <t>Шина на двух угловых изоляторах ШНИ-6х9-10-У2-С  YNN10-69-10C2-K07</t>
  </si>
  <si>
    <t>ТЕРм11-06-002-02</t>
  </si>
  <si>
    <t>Электрические проводки в щитах и пультах: малогабаритных</t>
  </si>
  <si>
    <t>Провода силовые для электрических установок на напряжение до 450 В с медной жилой марки: ПВ3, сечением 0,5 мм2 (ПВ3 1х0,35)</t>
  </si>
  <si>
    <t>ТЕРм11-02-001-01</t>
  </si>
  <si>
    <t>Прибор, устанавливаемый на резьбовых соединениях, масса: до 1,5 кг (вторичный прибор расходомера)</t>
  </si>
  <si>
    <t>Прибор, устанавливаемый на резьбовых соединениях, масса: до 1,5 кг (двухканальный  измерительный - регулятор давления)</t>
  </si>
  <si>
    <t>ОВЕН,Том 9.5 табл.2, п.12, лист 77 тома  мониторинга ОБОРУДОВАНИЕ</t>
  </si>
  <si>
    <t>Двухканальный измеритель регулятор ОВЕН 2ТРМ1-Щ1.У.ИИ</t>
  </si>
  <si>
    <t>ТЕРм08-02-401-01</t>
  </si>
  <si>
    <t>Кабель трех-пятижильный сечением жилы до 16 мм2 с креплением накладными скобами, полосками с установкой ответвительных коробок</t>
  </si>
  <si>
    <t>Торговый Дом ТИНКО,Том 9.5 табл.2, п.13, лист 81 тома  мониторинга</t>
  </si>
  <si>
    <t>Кабель монтажный экранированный МКЭШ 7х0,75</t>
  </si>
  <si>
    <t>ЭТМ,Том 9.5 табл.2, п.8, лист 67 тома  мониторинга ОБОРУДОВАНИЕ</t>
  </si>
  <si>
    <t>МИНИМАКС, Том 9.5 табл.2, п.11, лист 67 тома  мониторинга</t>
  </si>
  <si>
    <t>Торговый Дом ТИНКО,Том 9.5 табл.2, п.14, лист 81 тома  мониторинга</t>
  </si>
  <si>
    <t>Кабель монтажный экранированный МКЭШ 10х0,75</t>
  </si>
  <si>
    <t>ООО "Н2О-КРЫМ",Том 9.5 табл.2, п.15, лист 56 тома  мониторинга ОБОРУДОВАНИЕ</t>
  </si>
  <si>
    <t>Шкаф автоматики 1 (ША1)</t>
  </si>
  <si>
    <t>ТЕРм11-02-012-04</t>
  </si>
  <si>
    <t>Сужающие устройства расходомеров, диафрагма: бескамерная, диаметр условного прохода до 1000 мм (800 мм) (УПР (датчика) расходомера в водовод)</t>
  </si>
  <si>
    <t>ЗАО "Фирма"ТЕСС-инжиниринг", Том 9.5 табл.2, п.16, лист 59 тома  мониторинга ОБОРУДОВАНИЕ</t>
  </si>
  <si>
    <t>Расходомержидкости ультрозвуковой. Модель 2. УРЖ2КМ-2-800-080-O-F-P-A-V-J-T-Z-R (с УСД)</t>
  </si>
  <si>
    <t>Прибор, устанавливаемый на резьбовых соединениях, масса: до 1,5 кг (установка датчиков, поставляются комплектно с УПР)</t>
  </si>
  <si>
    <t>ТЕРм08-10-010-01</t>
  </si>
  <si>
    <t>Прокладка труб гофрированных ПВХ для защиты проводов и кабелей ( В камере )</t>
  </si>
  <si>
    <t>ТССЦ-24.3.01.02-0001</t>
  </si>
  <si>
    <t>Трубы гибкие гофрированные из самозатухающего ПВХ- пластиката (ГОСТ Р 50827-95) легкого типа, со стальной протяжкой (зондом), наружным диаметром 20 мм</t>
  </si>
  <si>
    <t>ТССЦ-20.2.05.02-0011</t>
  </si>
  <si>
    <t>Держатель с защелкой "DKC" для труб диаметром: 25 мм</t>
  </si>
  <si>
    <t>ТЕРм08-02-412-02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</si>
  <si>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 (Затягивание кабеля расходомера в трубу )</t>
  </si>
  <si>
    <t>ТЕРм11-02-032-04</t>
  </si>
  <si>
    <t>Первичный преобразователь уровнемер, устанавливаемый на резервуаре, работающем: под давлением до 4 МПа (датчик избыточного давления)</t>
  </si>
  <si>
    <t>ОВЕН ,Том 9.5 табл.2, п.17, лист 77 тома  мониторинга ОБОРУДОВАНИЕ</t>
  </si>
  <si>
    <t>Датчик избыточного давления ОВЕН ПД100-ДИ1,6-111-1,0</t>
  </si>
  <si>
    <t>ТЕРм10-08-002-01</t>
  </si>
  <si>
    <t>Извещатель ПС автоматический: тепловой электро-контактный, магнитоконтактный в нормальном исполнении (Датчик протечки воды)</t>
  </si>
  <si>
    <t>Торговый Дом ТИНКО, Том 9.5 табл.2, п.18, лист 81 тома  мониторинга ОБОРУДОВАНИЕ</t>
  </si>
  <si>
    <t>Датчик протечки воды н2о-контакт new исп.2</t>
  </si>
  <si>
    <t>ТЕРм10-04-066-04</t>
  </si>
  <si>
    <t>Коробка кабельная соединительная или разветвительная</t>
  </si>
  <si>
    <t>МИНИМАКС,Том 9.5 табл.2, п.20, лист 68 тома  мониторинга ОБОРУДОВАНИЕ</t>
  </si>
  <si>
    <t>Коробка соединительная. Степень защиты IP 54. 10 зажимов. У614, zeta30322</t>
  </si>
  <si>
    <t>ТЕР16-05-001-01</t>
  </si>
  <si>
    <t>Установка вентилей, задвижек, затворов, клапанов обратных, кранов проходных на трубопроводах из стальных труб диаметром: до 25 мм</t>
  </si>
  <si>
    <t>ОВЕН, Том 9.5 табл.2, п.19, лист 77 тома  мониторинга ОБОРУДОВАНИЕ</t>
  </si>
  <si>
    <t>Блок вентильный. Один вентель. Дренаж-винтовая пробка . Овен БВ-113</t>
  </si>
  <si>
    <t>ТЕРм08-02-147-01</t>
  </si>
  <si>
    <t>Кабель до 35 кВ по установленным конструкциям и лоткам с креплением на поворотах и в конце трассы, масса 1 м кабеля: до 1 кг  (МКЭШ 3х0,75)</t>
  </si>
  <si>
    <t>ТССЦ-21.1.06.04-0101</t>
  </si>
  <si>
    <t>Кабель монтажный экранированный МКЭШ 2х0,75 (3х0,75)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</si>
  <si>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 (Затягивание кабеля расходомера в трубу ) (МКЭШ 3х0,75)</t>
  </si>
  <si>
    <t>ЗАО "Фирма"ТЕСС-инжиниринг",Том 9.5 табл.2, п.16, лист 59 тома  мониторинга ОБОРУДОВАНИЕ</t>
  </si>
  <si>
    <t>Извещатель ПС автоматический: тепловой электро-контактный, магнитоконтактный в нормальном исполнении (Н2О контвкт)</t>
  </si>
  <si>
    <t>МИНИМАКС, Том 9.5 табл.2, п.21, лист 68тома  мониторинга ОБОРУДОВАНИЕ</t>
  </si>
  <si>
    <t>Коробка соединительная. Степень защиты IP 54. 20 зажимов. У615, zeta30324</t>
  </si>
  <si>
    <t>ОВЕН,Том 9.5 табл.2, п.19, лист 77 тома  мониторинга ОБОРУДОВАНИЕ</t>
  </si>
  <si>
    <t>Кабель до 35 кВ по установленным конструкциям и лоткам с креплением на поворотах и в конце трассы, масса 1 м кабеля: до 1 кг (МКЭШ 3х0,75)</t>
  </si>
  <si>
    <t>Элетромеханические решения. ВНС 1-го подъема и ВОС "Петровские скалы"</t>
  </si>
  <si>
    <t>ЛСР 04-01-01</t>
  </si>
  <si>
    <t>Прибор или аппарат(автоматический выключатель для установки в РУ 0,4 кВ ТП185 и ШР-4)</t>
  </si>
  <si>
    <t>ТССЦ-62.1.01.09-0018ОБОРУДОВАНИЕ</t>
  </si>
  <si>
    <t>Выключатели автоматические: «IEK» ВА47-29 3Р 25А, характеристика С</t>
  </si>
  <si>
    <t>Прибор или аппарат(выключатель пакетный для установки в камеры 2 и 5)</t>
  </si>
  <si>
    <t>RS24.RU, Том 9.5 табл.2, п.1 , лист 60 тома  мониторинга ОБОРУДОВАНИЕ</t>
  </si>
  <si>
    <t>Выключатель пакетный в силуминовой оболочке ПВ4-16 У1, IP67</t>
  </si>
  <si>
    <t>ТЕРм08-03-572-02</t>
  </si>
  <si>
    <t>Блок управления открытого исполнения высотой и шириной до 1000х800 мм, устанавливаемый: на металлическом основании</t>
  </si>
  <si>
    <t>ООО "ПРИВОДЫ АУМА" ТКП , Том 9.5 табл.2, п.3, лист 57-58 тома  мониторинга ОБОРУДОВАНИЕ</t>
  </si>
  <si>
    <t>Блок управления задвижкой, интерфейс RS-485, протокол -ModBus AUMATIC AC01.2</t>
  </si>
  <si>
    <t>ТЕРм08-03-572-03</t>
  </si>
  <si>
    <t>Блок управления шкафного исполнения или распределительный пункт (шкаф), устанавливаемый: на стене, высота и ширина до 600х600 мм</t>
  </si>
  <si>
    <t>ТССЦ-20.4.04.02-0045</t>
  </si>
  <si>
    <t>Щиты распределительные наружной установки: ЩРН-24з, с замком (395х310х120 мм)</t>
  </si>
  <si>
    <t>Прибор или аппарат(вводной автомат, автомат распределительный)</t>
  </si>
  <si>
    <t>ТССЦ-62.1.01.09-0017ОБОРУДОВАНИЕ</t>
  </si>
  <si>
    <t>Выключатели автоматические: «IEK» ВА47-29 3Р 16А, характеристика С( ВА47-29 3Р 20А)</t>
  </si>
  <si>
    <t>ТССЦ-62.1.01.09-0016 ОБОРУДОВАНИЕ</t>
  </si>
  <si>
    <t>Выключатели автоматические: «IEK» ВА47-29 3Р 10А, характеристика С ( ВА47-29 3Р 6А)</t>
  </si>
  <si>
    <t>ТССЦ-62.1.01.09-0048ОБОРУДОВАНИЕ</t>
  </si>
  <si>
    <t>Выключатели автоматические: «Legrand» серии DX-Standart 1Р 6А  ( ВА47-29 1Р 6А х-ка В)</t>
  </si>
  <si>
    <t>ТССЦ-62.1.01.09-0005 ОБОРУДОВАНИЕ</t>
  </si>
  <si>
    <t>Выключатели автоматические: «IEK» ВА47-29 1Р 16А, характеристика В</t>
  </si>
  <si>
    <t>Прибор, устанавливаемый на резьбовых соединениях, масса: до 1,5 кг (шина соединительная)</t>
  </si>
  <si>
    <t>RS24.RU, Том 9.5 табл.2, п.2, лист 60 тома  мониторинга</t>
  </si>
  <si>
    <t>Шина соединительная типа PIN (штырь), 3P  63 А, 220 мм</t>
  </si>
  <si>
    <t>ТЕРм08-03-526-01</t>
  </si>
  <si>
    <t>Автомат одно-, двух-, трехполюсный, устанавливаемый на конструкции: на стене или колонне, на ток до 25 А</t>
  </si>
  <si>
    <t>ЭТМ, Том 9.5 табл.2, п.22, лист 85 тома  мониторинга ОБОРУДОВАНИЕ</t>
  </si>
  <si>
    <t>Выключатель автоматический, х-ка С, РТ 25 А</t>
  </si>
  <si>
    <t>ТЕРм08-02-407-01</t>
  </si>
  <si>
    <t>Труба стальная по установленным конструкциям, по стенам с креплением скобами, диаметр: до 25 мм</t>
  </si>
  <si>
    <t>Трубы стальные электросварные прямошовные (ГОСТ 10704-91), наружный диаметр: 32 мм, толщина стенки 2,0 мм (25 мм, толщиной стенки 1,5 мм)</t>
  </si>
  <si>
    <t>ТЕРм08-02-411-01</t>
  </si>
  <si>
    <t>Рукав металлический наружным диаметром: до 48 мм</t>
  </si>
  <si>
    <t>ТССЦ-08.1.02.13-0008</t>
  </si>
  <si>
    <t>Рукава металлические диаметром: 22 мм РЗ-Ц-Х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</si>
  <si>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</si>
  <si>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ТССЦ-21.1.06.09-0175</t>
  </si>
  <si>
    <t>Кабель силовой с медными жилами с поливинилхлоридной изоляцией и оболочкой, не распространяющий горение, с низким дымо- и газовыделением марки: ВВГнг-LS, с числом жил - 5 и сечением 1,5 мм2</t>
  </si>
  <si>
    <t>Прокладка труб гофрированных ПВХ для защиты проводов и кабелей (П25)</t>
  </si>
  <si>
    <t>ТССЦ-24.3.01.02-0013</t>
  </si>
  <si>
    <t>Трубы гибкие гофрированные легкие из самозатухающего ПВХ (IP55) серии FL, диаметром: 25 мм</t>
  </si>
  <si>
    <t>ТССЦ-21.1.06.09-0151</t>
  </si>
  <si>
    <t>Кабель силовой с медными жилами с поливинилхлоридной изоляцией и оболочкой, не распространяющий горение, с низким дымо- и газовыделением марки: ВВГнг-LS, с числом жил - 3 и сечением 1,5 мм2</t>
  </si>
  <si>
    <t>Кабель до 35 кВ по установленным конструкциям и лоткам с креплением на поворотах и в конце трассы, масса 1 м кабеля: до 1 кг</t>
  </si>
  <si>
    <t>Прокладка труб гофрированных ПВХ для защиты проводов и кабелей (П-20)</t>
  </si>
  <si>
    <t>ТССЦ-24.3.01.02-0012</t>
  </si>
  <si>
    <t>Трубы гибкие гофрированные легкие из самозатухающего ПВХ (IP55) серии FL, диаметром: 20 мм</t>
  </si>
  <si>
    <t>ТССЦ-21.1.06.09-0177</t>
  </si>
  <si>
    <t>Кабель силовой с медными жилами с поливинилхлоридной изоляцией и оболочкой, не распространяющий горение, с низким дымо- и газовыделением марки: ВВГнг-LS, с числом жил - 5 и сечением 4 мм2</t>
  </si>
  <si>
    <t>Держатель с защелкой "DKC" для труб диаметром: 25 мм (диаметром 20; 25)</t>
  </si>
  <si>
    <t>ТССЦ-21.1.06.09-0176</t>
  </si>
  <si>
    <t>Кабель силовой с медными жилами с поливинилхлоридной изоляцией и оболочкой, не распространяющий горение, с низким дымо- и газовыделением марки: ВВГнг-LS, с числом жил - 5 и сечением 2,5 мм2</t>
  </si>
  <si>
    <t>ТЕРм08-02-472-10</t>
  </si>
  <si>
    <t>Проводник заземляющий из медного изолированного провода сечением 25 мм2 открыто по строительным основаниям</t>
  </si>
  <si>
    <t>ТССЦ-21.2.03.05-0049</t>
  </si>
  <si>
    <t>Провода силовые для электрических установок на напряжение до 450 В с медной жилой марки: ПВ1, сечением 4 мм2 (ПуГВ 1х4)</t>
  </si>
  <si>
    <t>Кабельные сети. Площадка ВОС и площадка н/ст 1го подъема</t>
  </si>
  <si>
    <t>ЛСР 04-02-01</t>
  </si>
  <si>
    <t>ТЕР01-02-057-02</t>
  </si>
  <si>
    <t>Разработка грунта вручную в траншеях глубиной до 2 м без креплений с откосами, группа грунтов: 2</t>
  </si>
  <si>
    <t>ТЕРм08-02-142-01</t>
  </si>
  <si>
    <t>Устройство постели при одном кабеле в траншее</t>
  </si>
  <si>
    <t>ТЕРм08-02-142-02</t>
  </si>
  <si>
    <t>На каждый последующий кабель добавлять к расценке 08-02-142-01</t>
  </si>
  <si>
    <t>ТЕРм10-06-048-05</t>
  </si>
  <si>
    <t>Прокладка волоконно-оптических кабелей в траншее  (прокладка сигнальной ленты)</t>
  </si>
  <si>
    <t>ТССЦ-01.7.06.08-0011</t>
  </si>
  <si>
    <t>Лента сигнальная "Электра" ЛСЭ 150</t>
  </si>
  <si>
    <t>Засыпка вручную траншей, пазух котлованов и ям, группа грунтов: 1</t>
  </si>
  <si>
    <t>ТССЦпг-01-01-01-039</t>
  </si>
  <si>
    <t>Погрузо-разгрузочные работы при автомобильных перевозках: Погрузка грунта растительного слоя (земля, перегной) (излишний грунт образовавшийся при обратной засыпке траншеи)</t>
  </si>
  <si>
    <t>Перевозка грузов автомобилями-самосвалами грузоподъемностью 10 т работающих вне карьера на расстояние: I класс груза до 58 км (перевозка излишнего грунта  γ=1,95 т/м3 на ТКО)</t>
  </si>
  <si>
    <t>ТЕР46-03-014-26</t>
  </si>
  <si>
    <t>Сверление вертикальных отверстий в железобетонных конструкциях потолков перфоратором глубиной 200 мм диаметром: 40 мм (250 мм)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</si>
  <si>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 (прокладка в здании ВОС в трубе учтенной в разделе ЭМ)</t>
  </si>
  <si>
    <t>ТЭСКПРО , Том 9.5 табл.2, п.4, лист 73 тома  мониторинга</t>
  </si>
  <si>
    <t>Кабель силовой с медными жилами с изоляцией и оболочкой из ПВХ кпластика ВБШв 5х2,5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</si>
  <si>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</si>
  <si>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</si>
  <si>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ТССЦ-20.2.12.03-0002</t>
  </si>
  <si>
    <t>Трубы гибкие гофрированные двустенные "DKC" диаметром: 63 мм</t>
  </si>
  <si>
    <t>ТЕРм08-02-141-01</t>
  </si>
  <si>
    <t>Кабель до 35 кВ в готовых траншеях без покрытий, масса 1 м: до 1 кг</t>
  </si>
  <si>
    <t>Кабель до 35 кВ в готовых траншеях без покрытий, масса 1 м: до 1 кг (предварительно затянутого в трубу)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</si>
  <si>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 (прокладка в камере №5 в трубе учтенной в разделе ЭМ)</t>
  </si>
  <si>
    <t>ТЕРм11-06-002-01</t>
  </si>
  <si>
    <t>Электрические проводки в щитах и пультах: шкафных и панельных</t>
  </si>
  <si>
    <t>Прокладка труб гофрированных ПВХ для защиты проводов и кабелей  (прокладка в здании ВОС)</t>
  </si>
  <si>
    <t>ТССЦ-20.2.12.03-0014</t>
  </si>
  <si>
    <t>Трубы гибкие гофрированные из ПВХ "DKC" диаметром: 50 мм</t>
  </si>
  <si>
    <t>ТССЦ-21.1.08.03-0669</t>
  </si>
  <si>
    <t>Кабели контрольные с медными жилами с поливинилхлоридной изоляцией марки: КВВГЭ, с числом жил - 14 и сечением 1,5 мм2</t>
  </si>
  <si>
    <t>ТЕРм08-02-412-09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</si>
  <si>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</t>
  </si>
  <si>
    <t>Труба винипластовая по установленным конструкциям, по стенам и колоннам с креплением скобами, диаметр: до 63 мм (по стене)</t>
  </si>
  <si>
    <t>Прокладка труб гофрированных ПВХ для защиты проводов и кабелей  (прокладка в камере №5)</t>
  </si>
  <si>
    <t>ТССЦ-20.2.12.03-0012</t>
  </si>
  <si>
    <t>Трубы гибкие гофрированные из ПВХ "DKC" диаметром: 25 мм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</si>
  <si>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 (прокладка в камере №5 в трубе)</t>
  </si>
  <si>
    <t>ТССЦ-21.1.08.03-0659</t>
  </si>
  <si>
    <t>Кабели контрольные с медными жилами с поливинилхлоридной изоляцией марки: КВВГЭ, с числом жил - 5 и сечением 1,5 мм2</t>
  </si>
  <si>
    <t>ТССЦ-21.1.08.03-0665</t>
  </si>
  <si>
    <t>Кабели контрольные с медными жилами с поливинилхлоридной изоляцией марки: КВВГЭ, с числом жил - 10 и сечением 1,5 мм2</t>
  </si>
  <si>
    <t>ТЕРм08-02-409-02</t>
  </si>
  <si>
    <t>Труба винипластовая по установленным конструкциям, по стенам и колоннам с креплением скобами, диаметр: до 50 мм  (по стене)</t>
  </si>
  <si>
    <t>ТССЦ-20.2.12.03-0001</t>
  </si>
  <si>
    <t>Трубы гибкие гофрированные двустенные "DKC" диаметром: 50 мм</t>
  </si>
  <si>
    <t>ТССЦ-20.2.05.02-0013</t>
  </si>
  <si>
    <t>Держатель с защелкой "DKC" для труб диаметром: 50 мм</t>
  </si>
  <si>
    <t>Прокладка труб гофрированных ПВХ для защиты проводов и кабелей</t>
  </si>
  <si>
    <t>ТССЦ-24.3.05.07-0155</t>
  </si>
  <si>
    <t>Муфта полипропиленовая соединительная диаметром: 50 мм</t>
  </si>
  <si>
    <t>ТССЦ-24.3.05.07-0156</t>
  </si>
  <si>
    <t>Муфта полипропиленовая соединительная диаметром: 63 мм</t>
  </si>
  <si>
    <t>МИНИМАКС, Том 9.5 табл.2, п.5, лист 66 тома  мониторинга</t>
  </si>
  <si>
    <t>Хомут для тяжелых нагрузок 50 мм, без изоляции ВНТ3050</t>
  </si>
  <si>
    <t>МИНИМАКС,Том 9.5 табл.2, п.6, лист 66 тома  мониторинга</t>
  </si>
  <si>
    <t>Хомут для тяжелых нагрузок 63 мм, без изоляции ВНТ3063</t>
  </si>
  <si>
    <t>Погрузо-разгрузочные работы при автомобильных перевозках: Погрузка грунта растительного слоя (земля, перегной)  (излишний грунт образовавшийся при обратной засыпке траншеи)</t>
  </si>
  <si>
    <t>ТЭСКПРО, Том 9.5 табл.2, п.4, лист 73 тома  мониторинга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</si>
  <si>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 (прокладка в камере №2 в трубе учтенной в разделе ЭМ)</t>
  </si>
  <si>
    <t>Прокладка труб гофрированных ПВХ для защиты проводов и кабелей  (прокладка в здании на ст.)</t>
  </si>
  <si>
    <t>Прокладка труб гофрированных ПВХ для защиты проводов и кабелей  (прокладка в здании н.ст.)</t>
  </si>
  <si>
    <t>МИНИМАКС,Том 9.5 табл.2, п.5, лист 66 тома  мониторинга</t>
  </si>
  <si>
    <t>Том 9.5 табл.2, п.6, лист 66 тома  мониторинга</t>
  </si>
  <si>
    <t>Благоустройство территории</t>
  </si>
  <si>
    <t>07-01-01</t>
  </si>
  <si>
    <t>ТЕР27-06-020-01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</si>
  <si>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т/м3, (h=0,05 м)</t>
  </si>
  <si>
    <t>ТССЦ-01.2.01.01-0019</t>
  </si>
  <si>
    <t>Битумы нефтяные дорожные марки: БНД-60/90, БНД 90/130</t>
  </si>
  <si>
    <t>ТССЦ-04.2.01.01-0036</t>
  </si>
  <si>
    <t>Смеси асфальтобетонные дорожные, аэродромные и асфальтобетон (горячие для плотного асфальтобетона мелко и крупнозернистые, песчаные), марка: II, тип Б</t>
  </si>
  <si>
    <t>ТЕР27-06-021-01</t>
  </si>
  <si>
    <t>На каждые 0,5 см изменения толщины покрытия добавлять или исключать: к расценке 27-06-020-01 (добавить до 5 см)</t>
  </si>
  <si>
    <t>ТЕР27-06-020-06</t>
  </si>
  <si>
    <t>Устройство покрытия толщиной 4 см из горячих асфальтобетонных смесей пористых крупнозернистых, плотность каменных материалов: 2,5-2,9 т/м3 (h=0,07 м)</t>
  </si>
  <si>
    <t>ТССЦ-04.2.01.02-0012</t>
  </si>
  <si>
    <t>Смеси асфальтобетонные дорожные, аэродромные и асфальтобетон (горячие для пористого асфальтобетона щебеночные и гравийные), марка: II</t>
  </si>
  <si>
    <t>ТЕР27-06-021-06</t>
  </si>
  <si>
    <t>На каждые 0,5 см изменения толщины покрытия добавлять или исключать: к расценке 27-06-020-06  (добавить до 5 см)</t>
  </si>
  <si>
    <t>ТЕР27-04-007-01</t>
  </si>
  <si>
    <t>Устройство оснований толщиной 15 см из щебня фракции 40-70 мм при укатке каменных материалов с пределом прочности на сжатие до 68,6 МПа (700 кгс/см2): однослойных</t>
  </si>
  <si>
    <t>ТЕР27-04-003-05</t>
  </si>
  <si>
    <t>Устройство оснований и покрытий из песчано-гравийных или щебеночно-песчаных смесей: непрерывной гранулометрии С-4 и С-6, однослойных толщиной 15 см (устройство основания из смеси С6, h=0,2м)</t>
  </si>
  <si>
    <t>ТССЦ-02.2.04.04-0006</t>
  </si>
  <si>
    <t>Смеси готовые щебеночно-песчаные (ГОСТ 25607-2009) номер: С6, размер зерен 0-20 мм (5869м2*0,15м)</t>
  </si>
  <si>
    <t>ТЕР27-04-003-08</t>
  </si>
  <si>
    <t>На каждый 1 см изменения толщины слоя добавлять или исключать к расценкам с 27-04-003-05 по 27-04-003-07 (добавить 5 см)</t>
  </si>
  <si>
    <t>Смеси готовые щебеночно-песчаные (ГОСТ 25607-2009) номер: С6, размер зерен 0-20 мм (5869м2*0,05м)</t>
  </si>
  <si>
    <t>Устройство асфальтобетонных покрытий дорожек и тротуаров однослойных из литой мелкозернистой асфальто-бетонной смеси толщиной 3 см</t>
  </si>
  <si>
    <t>Устройство оснований толщиной 12 см под тротуары из кирпичного или известнякового щебня (устройство основания из щебня фр.40-70мм, уложенного по способу заклинки, h=0,2м)</t>
  </si>
  <si>
    <t>ТССЦ-02.2.05.04-0089</t>
  </si>
  <si>
    <t>Щебень из природного камня для строительных работ марка: 600, фракция 40-70 мм</t>
  </si>
  <si>
    <t>ТЕР27-04-005-01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</si>
  <si>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 (Устройство основания из щебня черного по способу заклинки, h=0,15м из ранее разобранного основания)</t>
  </si>
  <si>
    <t>ТССЦ-02.2.05.04-0108</t>
  </si>
  <si>
    <t>Щебень из природного камня для строительных работ марка: 1200, фракция 10-20 мм</t>
  </si>
  <si>
    <t>ТССЦ-02.2.05.04-0110</t>
  </si>
  <si>
    <t>Щебень из природного камня для строительных работ марка: 1200, фракция 40-70 мм</t>
  </si>
  <si>
    <t>ТЕР27-06-026-01</t>
  </si>
  <si>
    <t>Розлив вяжущих материалов, (по основанию 0,8 л/м²)</t>
  </si>
  <si>
    <t>Устройство оснований и покрытий из песчано-гравийных или щебеночно-песчаных смесей: непрерывной гранулометрии С-4 и С-6, однослойных толщиной 15 см (устройство основания из смеси С4, h=0,15м из ранее разобранного основания)</t>
  </si>
  <si>
    <t>Устройство оснований и покрытий из песчано-гравийных или щебеночно-песчаных смесей: непрерывной гранулометрии С-4 и С-6, однослойных толщиной 15 см (устройство основания из смеси С4, h=0,3м из ранее разобранного основания)</t>
  </si>
  <si>
    <t>На каждый 1 см изменения толщины слоя добавлять или исключать к расценкам с 27-04-003-05 по 27-04-003-07 (добавить 15 см)</t>
  </si>
  <si>
    <t>ТЕР01-01-030-01</t>
  </si>
  <si>
    <t>Разработка грунта с перемещением до 10 м бульдозерами мощностью: 59 кВт (80 л.с.), группа грунтов 1 (устройство насыпи из растительного грунта h=0,15м)</t>
  </si>
  <si>
    <t>Земля растительная (1200м3*1%=1212м3 с учетом потерь)</t>
  </si>
  <si>
    <t>ТССЦпг-03-21-01-100</t>
  </si>
  <si>
    <t>Перевозка грузов автомобилями-самосвалами грузоподъемностью 10 т работающих вне карьера на расстояние: I класс груза до 100 км</t>
  </si>
  <si>
    <t>Установка железобетонных оград из панелей длиной: 3 м, (восстановление с использованием  ранее демонтируемых мат-ов)</t>
  </si>
  <si>
    <t>Устройство заборов (с установкой столбов): решетчатых высотой до 2 м, (восстановление с использованием  ранее демонтируемых мат-ов)</t>
  </si>
  <si>
    <t>ТССЦ-11.1.02.04-0031</t>
  </si>
  <si>
    <t>Лесоматериалы круглые хвойных пород для строительства диаметром 14-24 см, длиной 3-6,5 м</t>
  </si>
  <si>
    <t>ТССЦ-11.1.03.01-0078</t>
  </si>
  <si>
    <t>Бруски обрезные хвойных пород длиной: 4-6,5 м, шириной 75-150 мм, толщиной 40-75 мм, II сорта</t>
  </si>
  <si>
    <t>ТССЦ-11.1.03.01-0079</t>
  </si>
  <si>
    <t>Бруски обрезные хвойных пород длиной: 4-6,5 м, шириной 75-150 мм, толщиной 40-75 мм, III сорта</t>
  </si>
  <si>
    <t>Установка металлических оград по железобетонным столбам: из колючей проволоки, (восстановление с использованием  ранее демонтируемых мат-ов))</t>
  </si>
  <si>
    <t>ТССЦ-08.3.03.06-0011</t>
  </si>
  <si>
    <t>Проволока колючая одноосновная рифленая 2,8х2,3 мм, оцинкованная</t>
  </si>
  <si>
    <t>ТССЦ-11.1.02.05-0003</t>
  </si>
  <si>
    <t>Лесоматериалы круглые хвойных пород для выработки пиломатериалов и заготовок (пластины) толщиной: 20-24 см, III сорта</t>
  </si>
  <si>
    <t>ТССЦ-11.1.03.05-0062</t>
  </si>
  <si>
    <t>Доски необрезные хвойных пород длиной: 2-3,75 м, все ширины, толщиной 25 мм, IV сорта</t>
  </si>
  <si>
    <t>Установка металлических оград по железобетонным столбам: без цоколя из сетчатых панелей высотой до 2,2 м, (восстановление с использованием  ранее демонтируемых мат-ов)</t>
  </si>
  <si>
    <t>ТССЦ-06.1.01.05-0035</t>
  </si>
  <si>
    <t>Кирпич керамический одинарный, размером 250х120х65 мм, марка: 100</t>
  </si>
  <si>
    <t>1000 шт</t>
  </si>
  <si>
    <t>Устройство водосбросных сооружений с проезжей части из открытых лотков на обочинах, (восстановление с использованием  ранее демонтируемых мат-ов)</t>
  </si>
  <si>
    <t>Установка дорожных знаков бесфундаментных: на металлических стойках, (восстановление с использованием  ранее демонтируемых мат-ов)</t>
  </si>
  <si>
    <t>ТЕР01-01-085-03</t>
  </si>
  <si>
    <t>Устройство полок одноковшовыми экскаваторами с ковшом вместимостью 0,65 м3 на поперечных уклонах более 8 градусов с погрузкой грунта на автосамосвалы, группа грунтов: 3, (на поперечных уклонах более 15 градусов)</t>
  </si>
  <si>
    <t>ТЕР01-01-085-04</t>
  </si>
  <si>
    <t>Устройство полок одноковшовыми экскаваторами с ковшом вместимостью 0,65 м3 на поперечных уклонах более 8 градусов с погрузкой грунта на автосамосвалы, группа грунтов: 4, (на поперечных уклонах более 15 градусов)</t>
  </si>
  <si>
    <t>ТЕР01-01-084-03</t>
  </si>
  <si>
    <t>Устройство полок одноковшовыми экскаваторами с ковшом вместимостью 0,65 м3 на поперечных уклонах более 8 градусов с укладкой грунта в отвал, группа грунтов: 3, (на поперечных уклонах более 15 градусов)</t>
  </si>
  <si>
    <t>ТЕР01-01-084-04</t>
  </si>
  <si>
    <t>Устройство полок одноковшовыми экскаваторами с ковшом вместимостью 0,65 м3 на поперечных уклонах более 8 градусов с укладкой грунта в отвал, группа грунтов: 4, (на поперечных уклонах более 15 градусов)</t>
  </si>
  <si>
    <t>Разработка грунта вручную в траншеях глубиной до 2 м без креплений с откосами, группа грунтов: 3, (с перекидкой на бровку траншеи)</t>
  </si>
  <si>
    <t>Разработка скального грунта отбойными молотками, группа грунтов: 6, (с перекидкой на бровку траншеи)</t>
  </si>
  <si>
    <t>Разработка грунта с погрузкой на автомобили-самосвалы экскаваторами с ковшом вместимостью: 0,5 (0,5-0,63) м3, группа грунтов 3 (погрузка ранее разработанного грунта)</t>
  </si>
  <si>
    <t>Засыпка траншей и котлованов с перемещением грунта до 5 м бульдозерами мощностью: 79 кВт (108 л.с.), группа грунтов 2 (обратная засыпка траншеи)</t>
  </si>
  <si>
    <t>Пусконаладочные работы</t>
  </si>
  <si>
    <t>ЛСР 09-01-01</t>
  </si>
  <si>
    <t>ТЕРп02-01-002-01</t>
  </si>
  <si>
    <t>Автоматизированная система управления II категории технической сложности с количеством каналов (Кобщ): 2 (1 аналоговый сигнал)</t>
  </si>
  <si>
    <t>система</t>
  </si>
  <si>
    <t>ТЕРп02-01-002-03</t>
  </si>
  <si>
    <t>Автоматизированная система управления II категории технической сложности с количеством каналов (Кобщ): 10 (2 аналоговых сигнала; 9 дискретных сигналов)</t>
  </si>
  <si>
    <t>ТЕРп02-01-002-04</t>
  </si>
  <si>
    <t>Автоматизированная система управления II категории технической сложности с количеством каналов (Кобщ): за каждый канал свыше 10 до 19 добавлять к расценке 02-01-002-03</t>
  </si>
  <si>
    <t>канал</t>
  </si>
  <si>
    <t>ТЕРп02-01-002-05</t>
  </si>
  <si>
    <t>Автоматизированная система управления II категории технической сложности с количеством каналов (Кобщ): 20 (4 аналоговых сигнала; 17 дискретных сигналов)</t>
  </si>
  <si>
    <t>ТЕРп02-01-002-06</t>
  </si>
  <si>
    <t>Автоматизированная система управления II категории технической сложности с количеством каналов (Кобщ): за каждый канал свыше 20 до 39 добавлять к расценке 02-01-002-05</t>
  </si>
  <si>
    <t>Автоматизированная система управления II категории технической сложности с количеством каналов (Кобщ): 10 (3 аналоговых сигнала; 9 дискретных сигналов)</t>
  </si>
  <si>
    <t>Автоматизированная система управления II категории технической сложности с количеством каналов (Кобщ): 20  (5 аналоговых сигнала; 17 дискретных сигналов)</t>
  </si>
  <si>
    <t>ТЕРп01-11-028-01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</si>
  <si>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</si>
  <si>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ТЕРп01-12-027-01</t>
  </si>
  <si>
    <t>Испытание кабеля силового длиной до 500 м напряжением: до 10 кВ</t>
  </si>
  <si>
    <t>испытание</t>
  </si>
  <si>
    <t>Всего по смете</t>
  </si>
  <si>
    <t>На единицу измерения по смете</t>
  </si>
  <si>
    <t>инфл.фактич.</t>
  </si>
  <si>
    <t>инфл.прогнозная</t>
  </si>
  <si>
    <t>пониж.</t>
  </si>
  <si>
    <t>Разбивка осей трасс</t>
  </si>
  <si>
    <t>Стоимость реализации мероприятий по обеспечению сохранности объекта культурного наследия  федерального значения "Неаполь Скифский: Городище и Некрополи"  в связи с реализацией проекта "Водовод (2-я нитка) от ВНС 1-го подъема до ВОС "Петровские скалы" в г.Симферополь Республики Крым</t>
  </si>
  <si>
    <t>Стоимость выполнения работ по обследованию местности на наличие(отсутствие) феромагнитных взрывоопасных предметов (ВОП)</t>
  </si>
  <si>
    <t>Временные здания и сооружения</t>
  </si>
  <si>
    <t>Непредвиденные затраты</t>
  </si>
  <si>
    <t>Подготовка территории строительства</t>
  </si>
  <si>
    <t>ИТОГО</t>
  </si>
  <si>
    <t>Цена, руб.</t>
  </si>
  <si>
    <t>«Строительство водовода (2-я нитка) от ВНС 1-го подъема до ВОС «Петровские скалы» в г. Симферополь»</t>
  </si>
  <si>
    <t>Земляные работы</t>
  </si>
  <si>
    <t>Трубопровод</t>
  </si>
  <si>
    <t>Земляные работы.</t>
  </si>
  <si>
    <t>Земляные работы и укладку трубопровода</t>
  </si>
  <si>
    <t>в том числе СМР</t>
  </si>
  <si>
    <t>в том числе оборудование</t>
  </si>
  <si>
    <t>оборудование</t>
  </si>
  <si>
    <t>Проект сметы контракта</t>
  </si>
  <si>
    <t>Наименование конструктивных решений (элементов), коплексов (видов) работ</t>
  </si>
  <si>
    <t>Количество (объем работ)</t>
  </si>
  <si>
    <t>Итого:</t>
  </si>
  <si>
    <t>Начальная (максимальная) цена контракта без НДС</t>
  </si>
  <si>
    <t xml:space="preserve">НДС </t>
  </si>
  <si>
    <t>Начальная (максимальная) цена контракта с НДС</t>
  </si>
  <si>
    <t>в том числе прочие затраты</t>
  </si>
  <si>
    <t>в том числе пусконаладочные работы</t>
  </si>
  <si>
    <t>на завершение строительно-монтажных работ на объекте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</si>
</sst>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"/>
    <numFmt numFmtId="165" formatCode="0.0000"/>
    <numFmt numFmtId="166" formatCode="#,##0.00_ ;[Red]\-#,##0.00\ "/>
    <numFmt numFmtId="167" formatCode="0.000"/>
    <numFmt numFmtId="168" formatCode="0.00000"/>
    <numFmt numFmtId="169" formatCode="0.000000"/>
    <numFmt numFmtId="170" formatCode="0.0000000"/>
    <numFmt numFmtId="171" formatCode="#,##0.00\ _₽"/>
  </numFmts>
  <fonts count="5" x14ac:knownFonts="1">
    <font>
      <sz val="11"/>
      <color rgb="FF000000"/>
      <name val="Calibri"/>
      <charset val="204"/>
    </font>
    <font>
      <sz val="11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171" fontId="0" fillId="0" borderId="0" xfId="0" applyNumberFormat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wrapText="1"/>
    </xf>
    <xf numFmtId="0" fontId="2" fillId="0" borderId="2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3" fillId="3" borderId="2" xfId="0" applyNumberFormat="1" applyFont="1" applyFill="1" applyBorder="1" applyAlignment="1" applyProtection="1">
      <alignment vertical="top" wrapText="1"/>
    </xf>
    <xf numFmtId="0" fontId="2" fillId="3" borderId="2" xfId="0" applyFont="1" applyFill="1" applyBorder="1"/>
    <xf numFmtId="0" fontId="3" fillId="3" borderId="2" xfId="0" applyNumberFormat="1" applyFont="1" applyFill="1" applyBorder="1" applyAlignment="1" applyProtection="1">
      <alignment wrapText="1"/>
    </xf>
    <xf numFmtId="0" fontId="3" fillId="0" borderId="2" xfId="0" applyNumberFormat="1" applyFont="1" applyFill="1" applyBorder="1" applyAlignment="1" applyProtection="1">
      <alignment wrapText="1"/>
    </xf>
    <xf numFmtId="0" fontId="2" fillId="4" borderId="2" xfId="0" applyFont="1" applyFill="1" applyBorder="1"/>
    <xf numFmtId="0" fontId="3" fillId="4" borderId="2" xfId="0" applyNumberFormat="1" applyFont="1" applyFill="1" applyBorder="1" applyAlignment="1" applyProtection="1">
      <alignment wrapText="1"/>
    </xf>
    <xf numFmtId="0" fontId="2" fillId="2" borderId="2" xfId="0" applyFont="1" applyFill="1" applyBorder="1"/>
    <xf numFmtId="0" fontId="3" fillId="2" borderId="2" xfId="0" applyNumberFormat="1" applyFont="1" applyFill="1" applyBorder="1" applyAlignment="1" applyProtection="1">
      <alignment wrapText="1"/>
    </xf>
    <xf numFmtId="0" fontId="2" fillId="0" borderId="2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vertical="center" wrapText="1"/>
    </xf>
    <xf numFmtId="0" fontId="2" fillId="0" borderId="2" xfId="0" applyNumberFormat="1" applyFont="1" applyFill="1" applyBorder="1" applyAlignment="1" applyProtection="1">
      <alignment vertical="center"/>
    </xf>
    <xf numFmtId="0" fontId="2" fillId="0" borderId="2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" vertical="top"/>
    </xf>
    <xf numFmtId="1" fontId="2" fillId="0" borderId="2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horizontal="left" vertical="top" wrapText="1"/>
    </xf>
    <xf numFmtId="166" fontId="2" fillId="0" borderId="2" xfId="0" applyNumberFormat="1" applyFont="1" applyFill="1" applyBorder="1" applyAlignment="1" applyProtection="1">
      <alignment horizontal="right" vertical="top"/>
    </xf>
    <xf numFmtId="4" fontId="2" fillId="0" borderId="2" xfId="0" applyNumberFormat="1" applyFont="1" applyFill="1" applyBorder="1" applyAlignment="1" applyProtection="1">
      <alignment horizontal="right" vertical="top"/>
    </xf>
    <xf numFmtId="0" fontId="2" fillId="4" borderId="2" xfId="0" applyNumberFormat="1" applyFont="1" applyFill="1" applyBorder="1" applyAlignment="1" applyProtection="1">
      <alignment horizontal="center" vertical="top"/>
    </xf>
    <xf numFmtId="1" fontId="2" fillId="4" borderId="2" xfId="0" applyNumberFormat="1" applyFont="1" applyFill="1" applyBorder="1" applyAlignment="1" applyProtection="1">
      <alignment horizontal="center" vertical="top"/>
    </xf>
    <xf numFmtId="166" fontId="2" fillId="4" borderId="2" xfId="0" applyNumberFormat="1" applyFont="1" applyFill="1" applyBorder="1" applyAlignment="1" applyProtection="1">
      <alignment horizontal="right" vertical="top"/>
    </xf>
    <xf numFmtId="2" fontId="2" fillId="0" borderId="2" xfId="0" applyNumberFormat="1" applyFont="1" applyFill="1" applyBorder="1" applyAlignment="1" applyProtection="1">
      <alignment horizontal="center" vertical="top"/>
    </xf>
    <xf numFmtId="164" fontId="2" fillId="0" borderId="2" xfId="0" applyNumberFormat="1" applyFont="1" applyFill="1" applyBorder="1" applyAlignment="1" applyProtection="1">
      <alignment horizontal="center" vertical="top"/>
    </xf>
    <xf numFmtId="0" fontId="2" fillId="2" borderId="2" xfId="0" applyNumberFormat="1" applyFont="1" applyFill="1" applyBorder="1" applyAlignment="1" applyProtection="1">
      <alignment vertical="top"/>
    </xf>
    <xf numFmtId="0" fontId="3" fillId="2" borderId="2" xfId="0" applyNumberFormat="1" applyFont="1" applyFill="1" applyBorder="1" applyAlignment="1" applyProtection="1">
      <alignment horizontal="right" vertical="top"/>
    </xf>
    <xf numFmtId="4" fontId="3" fillId="2" borderId="2" xfId="0" applyNumberFormat="1" applyFont="1" applyFill="1" applyBorder="1" applyAlignment="1" applyProtection="1">
      <alignment vertical="top"/>
    </xf>
    <xf numFmtId="166" fontId="2" fillId="2" borderId="2" xfId="0" applyNumberFormat="1" applyFont="1" applyFill="1" applyBorder="1" applyAlignment="1" applyProtection="1">
      <alignment horizontal="right" vertical="top"/>
    </xf>
    <xf numFmtId="0" fontId="2" fillId="0" borderId="2" xfId="0" applyNumberFormat="1" applyFont="1" applyFill="1" applyBorder="1" applyAlignment="1" applyProtection="1">
      <alignment vertical="top"/>
    </xf>
    <xf numFmtId="4" fontId="3" fillId="0" borderId="2" xfId="0" applyNumberFormat="1" applyFont="1" applyFill="1" applyBorder="1" applyAlignment="1" applyProtection="1">
      <alignment vertical="top"/>
    </xf>
    <xf numFmtId="171" fontId="2" fillId="0" borderId="2" xfId="0" applyNumberFormat="1" applyFont="1" applyFill="1" applyBorder="1" applyAlignment="1" applyProtection="1">
      <alignment wrapText="1"/>
    </xf>
    <xf numFmtId="0" fontId="2" fillId="0" borderId="2" xfId="0" applyNumberFormat="1" applyFont="1" applyFill="1" applyBorder="1" applyAlignment="1" applyProtection="1">
      <alignment horizontal="left" vertical="top"/>
    </xf>
    <xf numFmtId="0" fontId="3" fillId="0" borderId="2" xfId="0" applyNumberFormat="1" applyFont="1" applyFill="1" applyBorder="1" applyAlignment="1" applyProtection="1">
      <alignment horizontal="left"/>
    </xf>
    <xf numFmtId="4" fontId="2" fillId="0" borderId="2" xfId="0" applyNumberFormat="1" applyFont="1" applyFill="1" applyBorder="1" applyAlignment="1" applyProtection="1">
      <alignment horizontal="right"/>
    </xf>
    <xf numFmtId="0" fontId="2" fillId="0" borderId="2" xfId="0" applyNumberFormat="1" applyFont="1" applyFill="1" applyBorder="1" applyAlignment="1" applyProtection="1">
      <alignment horizontal="right" vertical="top"/>
    </xf>
    <xf numFmtId="0" fontId="2" fillId="4" borderId="2" xfId="0" applyNumberFormat="1" applyFont="1" applyFill="1" applyBorder="1" applyAlignment="1" applyProtection="1">
      <alignment horizontal="right" vertical="top"/>
    </xf>
    <xf numFmtId="0" fontId="3" fillId="3" borderId="2" xfId="0" applyNumberFormat="1" applyFont="1" applyFill="1" applyBorder="1" applyAlignment="1" applyProtection="1">
      <alignment vertical="top"/>
    </xf>
    <xf numFmtId="0" fontId="2" fillId="4" borderId="2" xfId="0" applyNumberFormat="1" applyFont="1" applyFill="1" applyBorder="1" applyAlignment="1" applyProtection="1">
      <alignment vertical="top"/>
    </xf>
    <xf numFmtId="0" fontId="3" fillId="4" borderId="2" xfId="0" applyNumberFormat="1" applyFont="1" applyFill="1" applyBorder="1" applyAlignment="1" applyProtection="1">
      <alignment horizontal="right" vertical="top"/>
    </xf>
    <xf numFmtId="4" fontId="3" fillId="4" borderId="2" xfId="0" applyNumberFormat="1" applyFont="1" applyFill="1" applyBorder="1" applyAlignment="1" applyProtection="1">
      <alignment vertical="top"/>
    </xf>
    <xf numFmtId="0" fontId="3" fillId="4" borderId="2" xfId="0" applyNumberFormat="1" applyFont="1" applyFill="1" applyBorder="1" applyAlignment="1" applyProtection="1">
      <alignment vertical="top"/>
    </xf>
    <xf numFmtId="0" fontId="3" fillId="4" borderId="2" xfId="0" applyNumberFormat="1" applyFont="1" applyFill="1" applyBorder="1" applyAlignment="1" applyProtection="1">
      <alignment horizontal="left" vertical="top" wrapText="1"/>
    </xf>
    <xf numFmtId="166" fontId="3" fillId="3" borderId="2" xfId="0" applyNumberFormat="1" applyFont="1" applyFill="1" applyBorder="1" applyAlignment="1" applyProtection="1">
      <alignment horizontal="right" vertical="top"/>
    </xf>
    <xf numFmtId="0" fontId="3" fillId="3" borderId="2" xfId="0" applyFont="1" applyFill="1" applyBorder="1"/>
    <xf numFmtId="171" fontId="3" fillId="4" borderId="2" xfId="0" applyNumberFormat="1" applyFont="1" applyFill="1" applyBorder="1" applyAlignment="1" applyProtection="1">
      <alignment wrapText="1"/>
    </xf>
    <xf numFmtId="171" fontId="3" fillId="2" borderId="2" xfId="0" applyNumberFormat="1" applyFont="1" applyFill="1" applyBorder="1" applyAlignment="1" applyProtection="1">
      <alignment wrapText="1"/>
    </xf>
    <xf numFmtId="0" fontId="2" fillId="5" borderId="2" xfId="0" applyNumberFormat="1" applyFont="1" applyFill="1" applyBorder="1" applyAlignment="1" applyProtection="1"/>
    <xf numFmtId="0" fontId="3" fillId="5" borderId="2" xfId="0" applyNumberFormat="1" applyFont="1" applyFill="1" applyBorder="1" applyAlignment="1" applyProtection="1"/>
    <xf numFmtId="166" fontId="2" fillId="5" borderId="2" xfId="0" applyNumberFormat="1" applyFont="1" applyFill="1" applyBorder="1" applyAlignment="1" applyProtection="1">
      <alignment horizontal="right" vertical="top"/>
    </xf>
    <xf numFmtId="4" fontId="3" fillId="5" borderId="2" xfId="0" applyNumberFormat="1" applyFont="1" applyFill="1" applyBorder="1" applyAlignment="1" applyProtection="1">
      <alignment horizontal="right"/>
    </xf>
    <xf numFmtId="0" fontId="2" fillId="5" borderId="2" xfId="0" applyFont="1" applyFill="1" applyBorder="1"/>
    <xf numFmtId="0" fontId="3" fillId="5" borderId="2" xfId="0" applyNumberFormat="1" applyFont="1" applyFill="1" applyBorder="1" applyAlignment="1" applyProtection="1">
      <alignment wrapText="1"/>
    </xf>
    <xf numFmtId="4" fontId="2" fillId="5" borderId="2" xfId="0" applyNumberFormat="1" applyFont="1" applyFill="1" applyBorder="1" applyAlignment="1" applyProtection="1">
      <alignment wrapText="1"/>
    </xf>
    <xf numFmtId="0" fontId="3" fillId="3" borderId="2" xfId="0" applyNumberFormat="1" applyFont="1" applyFill="1" applyBorder="1" applyAlignment="1" applyProtection="1"/>
    <xf numFmtId="0" fontId="3" fillId="3" borderId="2" xfId="0" applyNumberFormat="1" applyFont="1" applyFill="1" applyBorder="1" applyAlignment="1" applyProtection="1">
      <alignment horizontal="left"/>
    </xf>
    <xf numFmtId="4" fontId="3" fillId="3" borderId="2" xfId="0" applyNumberFormat="1" applyFont="1" applyFill="1" applyBorder="1" applyAlignment="1" applyProtection="1">
      <alignment horizontal="right"/>
    </xf>
    <xf numFmtId="171" fontId="3" fillId="3" borderId="2" xfId="0" applyNumberFormat="1" applyFont="1" applyFill="1" applyBorder="1" applyAlignment="1" applyProtection="1">
      <alignment wrapText="1"/>
    </xf>
    <xf numFmtId="165" fontId="2" fillId="0" borderId="2" xfId="0" applyNumberFormat="1" applyFont="1" applyFill="1" applyBorder="1" applyAlignment="1" applyProtection="1">
      <alignment horizontal="center" vertical="center"/>
    </xf>
    <xf numFmtId="165" fontId="2" fillId="4" borderId="2" xfId="0" applyNumberFormat="1" applyFont="1" applyFill="1" applyBorder="1" applyAlignment="1" applyProtection="1">
      <alignment horizontal="center" vertical="center"/>
    </xf>
    <xf numFmtId="1" fontId="3" fillId="3" borderId="2" xfId="0" applyNumberFormat="1" applyFont="1" applyFill="1" applyBorder="1" applyAlignment="1" applyProtection="1">
      <alignment horizontal="center" vertical="center"/>
    </xf>
    <xf numFmtId="2" fontId="2" fillId="0" borderId="2" xfId="0" applyNumberFormat="1" applyFont="1" applyFill="1" applyBorder="1" applyAlignment="1" applyProtection="1">
      <alignment horizontal="center" vertical="center"/>
    </xf>
    <xf numFmtId="164" fontId="2" fillId="0" borderId="2" xfId="0" applyNumberFormat="1" applyFont="1" applyFill="1" applyBorder="1" applyAlignment="1" applyProtection="1">
      <alignment horizontal="center" vertical="center"/>
    </xf>
    <xf numFmtId="167" fontId="2" fillId="0" borderId="2" xfId="0" applyNumberFormat="1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2" fontId="3" fillId="3" borderId="2" xfId="0" applyNumberFormat="1" applyFont="1" applyFill="1" applyBorder="1" applyAlignment="1" applyProtection="1">
      <alignment horizontal="center" vertical="center"/>
    </xf>
    <xf numFmtId="168" fontId="2" fillId="0" borderId="2" xfId="0" applyNumberFormat="1" applyFont="1" applyFill="1" applyBorder="1" applyAlignment="1" applyProtection="1">
      <alignment horizontal="center" vertical="center"/>
    </xf>
    <xf numFmtId="169" fontId="2" fillId="0" borderId="2" xfId="0" applyNumberFormat="1" applyFont="1" applyFill="1" applyBorder="1" applyAlignment="1" applyProtection="1">
      <alignment horizontal="center" vertical="center"/>
    </xf>
    <xf numFmtId="164" fontId="3" fillId="3" borderId="2" xfId="0" applyNumberFormat="1" applyFont="1" applyFill="1" applyBorder="1" applyAlignment="1" applyProtection="1">
      <alignment horizontal="center" vertical="center"/>
    </xf>
    <xf numFmtId="170" fontId="2" fillId="0" borderId="2" xfId="0" applyNumberFormat="1" applyFont="1" applyFill="1" applyBorder="1" applyAlignment="1" applyProtection="1">
      <alignment horizontal="center" vertical="center"/>
    </xf>
    <xf numFmtId="166" fontId="2" fillId="0" borderId="2" xfId="0" applyNumberFormat="1" applyFont="1" applyFill="1" applyBorder="1" applyAlignment="1" applyProtection="1">
      <alignment horizontal="center" vertical="center"/>
    </xf>
    <xf numFmtId="4" fontId="2" fillId="0" borderId="2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71" fontId="2" fillId="0" borderId="2" xfId="0" applyNumberFormat="1" applyFont="1" applyBorder="1" applyAlignment="1">
      <alignment horizontal="center" vertical="center"/>
    </xf>
    <xf numFmtId="166" fontId="2" fillId="4" borderId="2" xfId="0" applyNumberFormat="1" applyFont="1" applyFill="1" applyBorder="1" applyAlignment="1" applyProtection="1">
      <alignment horizontal="center" vertical="center"/>
    </xf>
    <xf numFmtId="4" fontId="2" fillId="4" borderId="2" xfId="0" applyNumberFormat="1" applyFont="1" applyFill="1" applyBorder="1" applyAlignment="1" applyProtection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171" fontId="2" fillId="4" borderId="2" xfId="0" applyNumberFormat="1" applyFont="1" applyFill="1" applyBorder="1" applyAlignment="1">
      <alignment horizontal="center" vertical="center"/>
    </xf>
    <xf numFmtId="171" fontId="3" fillId="4" borderId="2" xfId="0" applyNumberFormat="1" applyFont="1" applyFill="1" applyBorder="1" applyAlignment="1">
      <alignment horizontal="center" vertical="center"/>
    </xf>
    <xf numFmtId="4" fontId="3" fillId="3" borderId="2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/>
    </xf>
    <xf numFmtId="166" fontId="2" fillId="3" borderId="2" xfId="0" applyNumberFormat="1" applyFont="1" applyFill="1" applyBorder="1" applyAlignment="1" applyProtection="1">
      <alignment horizontal="center" vertical="center"/>
    </xf>
    <xf numFmtId="171" fontId="2" fillId="3" borderId="2" xfId="0" applyNumberFormat="1" applyFont="1" applyFill="1" applyBorder="1" applyAlignment="1">
      <alignment horizontal="center" vertical="center"/>
    </xf>
    <xf numFmtId="166" fontId="3" fillId="4" borderId="2" xfId="0" applyNumberFormat="1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2" fillId="4" borderId="2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4" fontId="3" fillId="2" borderId="2" xfId="0" applyNumberFormat="1" applyFont="1" applyFill="1" applyBorder="1" applyAlignment="1" applyProtection="1">
      <alignment horizontal="center" vertical="center"/>
    </xf>
    <xf numFmtId="4" fontId="3" fillId="0" borderId="2" xfId="0" applyNumberFormat="1" applyFont="1" applyFill="1" applyBorder="1" applyAlignment="1" applyProtection="1">
      <alignment horizontal="center" vertical="center"/>
    </xf>
    <xf numFmtId="0" fontId="3" fillId="5" borderId="2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3" fillId="3" borderId="2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vertical="top"/>
    </xf>
    <xf numFmtId="166" fontId="4" fillId="0" borderId="2" xfId="0" applyNumberFormat="1" applyFont="1" applyFill="1" applyBorder="1" applyAlignment="1" applyProtection="1">
      <alignment horizontal="right" vertical="top"/>
    </xf>
    <xf numFmtId="0" fontId="4" fillId="0" borderId="2" xfId="0" applyFont="1" applyFill="1" applyBorder="1"/>
    <xf numFmtId="0" fontId="4" fillId="0" borderId="2" xfId="0" applyNumberFormat="1" applyFont="1" applyFill="1" applyBorder="1" applyAlignment="1" applyProtection="1">
      <alignment horizontal="right" vertical="top"/>
    </xf>
    <xf numFmtId="4" fontId="4" fillId="0" borderId="2" xfId="0" applyNumberFormat="1" applyFont="1" applyFill="1" applyBorder="1" applyAlignment="1" applyProtection="1">
      <alignment horizontal="center" vertical="center"/>
    </xf>
    <xf numFmtId="4" fontId="4" fillId="0" borderId="2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wrapText="1"/>
    </xf>
    <xf numFmtId="171" fontId="4" fillId="0" borderId="2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3" fillId="0" borderId="1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2" fillId="0" borderId="2" xfId="0" applyFont="1" applyBorder="1" applyAlignment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721"/>
  <sheetViews>
    <sheetView tabSelected="1" zoomScale="85" zoomScaleNormal="85" workbookViewId="0">
      <selection activeCell="T6" sqref="T6"/>
    </sheetView>
  </sheetViews>
  <sheetFormatPr defaultColWidth="9.140625" defaultRowHeight="14.25" customHeight="1" outlineLevelCol="1" x14ac:dyDescent="0.2"/>
  <cols>
    <col min="1" max="1" width="8.7109375" style="1" customWidth="1"/>
    <col min="2" max="2" width="10" style="1" hidden="1" customWidth="1" outlineLevel="1"/>
    <col min="3" max="3" width="7.5703125" style="1" hidden="1" customWidth="1" outlineLevel="1"/>
    <col min="4" max="4" width="19" style="1" hidden="1" customWidth="1" outlineLevel="1"/>
    <col min="5" max="5" width="61.140625" style="1" customWidth="1" collapsed="1"/>
    <col min="6" max="6" width="13.7109375" style="103" customWidth="1"/>
    <col min="7" max="7" width="12" style="1" customWidth="1"/>
    <col min="8" max="8" width="14.28515625" style="1" hidden="1" customWidth="1" outlineLevel="1"/>
    <col min="9" max="9" width="18.140625" style="1" hidden="1" customWidth="1" outlineLevel="1"/>
    <col min="10" max="12" width="9.5703125" style="2" hidden="1" customWidth="1" outlineLevel="1"/>
    <col min="13" max="13" width="15.7109375" style="2" customWidth="1" collapsed="1"/>
    <col min="14" max="14" width="16" style="2" customWidth="1"/>
    <col min="15" max="15" width="34.28515625" style="1" hidden="1" customWidth="1" outlineLevel="1"/>
    <col min="16" max="16" width="9.140625" style="1" collapsed="1"/>
    <col min="17" max="16384" width="9.140625" style="1"/>
  </cols>
  <sheetData>
    <row r="1" spans="1:15" ht="14.25" customHeight="1" x14ac:dyDescent="0.25">
      <c r="A1" s="4"/>
      <c r="B1" s="4"/>
      <c r="C1" s="4"/>
      <c r="D1" s="4"/>
      <c r="E1" s="4"/>
      <c r="F1" s="97"/>
      <c r="G1" s="4"/>
      <c r="H1" s="4"/>
      <c r="I1" s="4"/>
      <c r="J1" s="5"/>
      <c r="K1" s="5"/>
      <c r="L1" s="5"/>
      <c r="M1" s="5"/>
      <c r="N1" s="5"/>
    </row>
    <row r="2" spans="1:15" ht="22.5" customHeight="1" x14ac:dyDescent="0.2">
      <c r="A2" s="119" t="s">
        <v>1332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3" spans="1:15" customFormat="1" ht="18.75" customHeight="1" x14ac:dyDescent="0.25">
      <c r="A3" s="120" t="s">
        <v>1341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</row>
    <row r="4" spans="1:15" ht="14.25" customHeight="1" x14ac:dyDescent="0.2">
      <c r="A4" s="113"/>
      <c r="B4" s="113"/>
      <c r="C4" s="113"/>
      <c r="D4" s="113"/>
      <c r="E4" s="113"/>
      <c r="F4" s="114"/>
      <c r="G4" s="113"/>
      <c r="H4" s="113"/>
      <c r="I4" s="113"/>
      <c r="J4" s="115"/>
      <c r="K4" s="115"/>
      <c r="L4" s="115"/>
      <c r="M4" s="115"/>
      <c r="N4" s="115"/>
    </row>
    <row r="5" spans="1:15" customFormat="1" ht="15" x14ac:dyDescent="0.25">
      <c r="A5" s="116" t="s">
        <v>1324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</row>
    <row r="6" spans="1:15" customFormat="1" ht="15" x14ac:dyDescent="0.25">
      <c r="A6" s="117" t="s">
        <v>0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</row>
    <row r="7" spans="1:15" ht="14.25" customHeight="1" x14ac:dyDescent="0.25">
      <c r="A7" s="4"/>
      <c r="B7" s="4"/>
      <c r="C7" s="4"/>
      <c r="D7" s="4"/>
      <c r="E7" s="4"/>
      <c r="F7" s="97"/>
      <c r="G7" s="4"/>
      <c r="H7" s="4"/>
      <c r="I7" s="4"/>
      <c r="J7" s="5"/>
      <c r="K7" s="5"/>
      <c r="L7" s="5"/>
      <c r="M7" s="5"/>
      <c r="N7" s="5"/>
    </row>
    <row r="8" spans="1:15" customFormat="1" ht="38.25" customHeight="1" x14ac:dyDescent="0.25">
      <c r="A8" s="118" t="s">
        <v>1</v>
      </c>
      <c r="B8" s="19" t="s">
        <v>2</v>
      </c>
      <c r="C8" s="19"/>
      <c r="D8" s="19"/>
      <c r="E8" s="118" t="s">
        <v>1333</v>
      </c>
      <c r="F8" s="118" t="s">
        <v>3</v>
      </c>
      <c r="G8" s="118" t="s">
        <v>1334</v>
      </c>
      <c r="H8" s="122" t="s">
        <v>4</v>
      </c>
      <c r="I8" s="122"/>
      <c r="J8" s="19" t="s">
        <v>1313</v>
      </c>
      <c r="K8" s="19" t="s">
        <v>1314</v>
      </c>
      <c r="L8" s="19" t="s">
        <v>1315</v>
      </c>
      <c r="M8" s="121" t="s">
        <v>1323</v>
      </c>
      <c r="N8" s="121"/>
      <c r="O8" s="112" t="s">
        <v>1331</v>
      </c>
    </row>
    <row r="9" spans="1:15" customFormat="1" ht="39" customHeight="1" x14ac:dyDescent="0.25">
      <c r="A9" s="118"/>
      <c r="B9" s="19" t="s">
        <v>5</v>
      </c>
      <c r="C9" s="19" t="s">
        <v>6</v>
      </c>
      <c r="D9" s="19"/>
      <c r="E9" s="118"/>
      <c r="F9" s="118"/>
      <c r="G9" s="118"/>
      <c r="H9" s="19" t="s">
        <v>1312</v>
      </c>
      <c r="I9" s="20" t="s">
        <v>1311</v>
      </c>
      <c r="J9" s="6">
        <v>1.011531</v>
      </c>
      <c r="K9" s="6">
        <v>1.0543670000000001</v>
      </c>
      <c r="L9" s="6"/>
      <c r="M9" s="7" t="s">
        <v>7</v>
      </c>
      <c r="N9" s="8" t="s">
        <v>8</v>
      </c>
    </row>
    <row r="10" spans="1:15" customFormat="1" ht="15" x14ac:dyDescent="0.25">
      <c r="A10" s="21">
        <v>1</v>
      </c>
      <c r="B10" s="21">
        <v>2</v>
      </c>
      <c r="C10" s="21">
        <v>3</v>
      </c>
      <c r="D10" s="21">
        <v>4</v>
      </c>
      <c r="E10" s="21">
        <v>2</v>
      </c>
      <c r="F10" s="72">
        <v>3</v>
      </c>
      <c r="G10" s="21">
        <v>4</v>
      </c>
      <c r="H10" s="21">
        <v>8</v>
      </c>
      <c r="I10" s="21">
        <v>9</v>
      </c>
      <c r="J10" s="6"/>
      <c r="K10" s="6"/>
      <c r="L10" s="6"/>
      <c r="M10" s="9">
        <v>5</v>
      </c>
      <c r="N10" s="9">
        <v>6</v>
      </c>
    </row>
    <row r="11" spans="1:15" customFormat="1" ht="15" customHeight="1" x14ac:dyDescent="0.25">
      <c r="A11" s="10"/>
      <c r="B11" s="10"/>
      <c r="C11" s="10"/>
      <c r="D11" s="10"/>
      <c r="E11" s="10" t="s">
        <v>1321</v>
      </c>
      <c r="F11" s="90"/>
      <c r="G11" s="10"/>
      <c r="H11" s="10"/>
      <c r="I11" s="10"/>
      <c r="J11" s="11"/>
      <c r="K11" s="12"/>
      <c r="L11" s="11"/>
      <c r="M11" s="11"/>
      <c r="N11" s="11"/>
    </row>
    <row r="12" spans="1:15" customFormat="1" ht="15" x14ac:dyDescent="0.25">
      <c r="A12" s="42">
        <v>1</v>
      </c>
      <c r="B12" s="22"/>
      <c r="C12" s="23"/>
      <c r="D12" s="22"/>
      <c r="E12" s="24" t="s">
        <v>1316</v>
      </c>
      <c r="F12" s="72"/>
      <c r="G12" s="65"/>
      <c r="H12" s="78">
        <v>113390</v>
      </c>
      <c r="I12" s="79"/>
      <c r="J12" s="8"/>
      <c r="K12" s="80"/>
      <c r="L12" s="80"/>
      <c r="M12" s="81">
        <f>H12*$J$9*$K$9</f>
        <v>120933.26</v>
      </c>
      <c r="N12" s="81">
        <f>M12</f>
        <v>120933.26</v>
      </c>
    </row>
    <row r="13" spans="1:15" customFormat="1" ht="90" x14ac:dyDescent="0.25">
      <c r="A13" s="42">
        <v>2</v>
      </c>
      <c r="B13" s="22"/>
      <c r="C13" s="23"/>
      <c r="D13" s="22"/>
      <c r="E13" s="24" t="s">
        <v>1317</v>
      </c>
      <c r="F13" s="72"/>
      <c r="G13" s="65"/>
      <c r="H13" s="78">
        <v>459904.8</v>
      </c>
      <c r="I13" s="79"/>
      <c r="J13" s="8"/>
      <c r="K13" s="80"/>
      <c r="L13" s="80"/>
      <c r="M13" s="81">
        <f>H13*$J$9*$K$9</f>
        <v>490499.92</v>
      </c>
      <c r="N13" s="81">
        <f>M13</f>
        <v>490499.92</v>
      </c>
    </row>
    <row r="14" spans="1:15" customFormat="1" ht="45" x14ac:dyDescent="0.25">
      <c r="A14" s="42">
        <v>3</v>
      </c>
      <c r="B14" s="22"/>
      <c r="C14" s="23"/>
      <c r="D14" s="22"/>
      <c r="E14" s="24" t="s">
        <v>1318</v>
      </c>
      <c r="F14" s="72"/>
      <c r="G14" s="65"/>
      <c r="H14" s="78">
        <v>727340</v>
      </c>
      <c r="I14" s="79"/>
      <c r="J14" s="8"/>
      <c r="K14" s="80"/>
      <c r="L14" s="80"/>
      <c r="M14" s="81">
        <f>H14*$J$9*$K$9</f>
        <v>775726.23</v>
      </c>
      <c r="N14" s="81">
        <f>M14</f>
        <v>775726.23</v>
      </c>
    </row>
    <row r="15" spans="1:15" customFormat="1" ht="14.25" customHeight="1" x14ac:dyDescent="0.25">
      <c r="A15" s="43"/>
      <c r="B15" s="27"/>
      <c r="C15" s="28"/>
      <c r="D15" s="27"/>
      <c r="E15" s="49" t="s">
        <v>45</v>
      </c>
      <c r="F15" s="96"/>
      <c r="G15" s="66"/>
      <c r="H15" s="82"/>
      <c r="I15" s="83"/>
      <c r="J15" s="84"/>
      <c r="K15" s="85"/>
      <c r="L15" s="85"/>
      <c r="M15" s="86"/>
      <c r="N15" s="87">
        <f>SUM(N12:N14)</f>
        <v>1387159.41</v>
      </c>
    </row>
    <row r="16" spans="1:15" customFormat="1" ht="15" x14ac:dyDescent="0.25">
      <c r="A16" s="44"/>
      <c r="B16" s="44" t="s">
        <v>9</v>
      </c>
      <c r="C16" s="44"/>
      <c r="D16" s="44"/>
      <c r="E16" s="10" t="s">
        <v>10</v>
      </c>
      <c r="F16" s="90"/>
      <c r="G16" s="67"/>
      <c r="H16" s="88"/>
      <c r="I16" s="88"/>
      <c r="J16" s="89"/>
      <c r="K16" s="90"/>
      <c r="L16" s="90"/>
      <c r="M16" s="89"/>
      <c r="N16" s="89"/>
    </row>
    <row r="17" spans="1:14" customFormat="1" ht="15" x14ac:dyDescent="0.25">
      <c r="A17" s="42">
        <v>4</v>
      </c>
      <c r="B17" s="22" t="s">
        <v>11</v>
      </c>
      <c r="C17" s="23">
        <v>1</v>
      </c>
      <c r="D17" s="22" t="s">
        <v>12</v>
      </c>
      <c r="E17" s="24" t="s">
        <v>13</v>
      </c>
      <c r="F17" s="72" t="s">
        <v>14</v>
      </c>
      <c r="G17" s="65">
        <v>0.47289999999999999</v>
      </c>
      <c r="H17" s="78">
        <f>I17/G17</f>
        <v>352810.32</v>
      </c>
      <c r="I17" s="79">
        <v>166844</v>
      </c>
      <c r="J17" s="8"/>
      <c r="K17" s="80"/>
      <c r="L17" s="80"/>
      <c r="M17" s="81">
        <f>H17*$J$9*$K$9</f>
        <v>376280.99</v>
      </c>
      <c r="N17" s="81">
        <f>G17*M17</f>
        <v>177943.28</v>
      </c>
    </row>
    <row r="18" spans="1:14" customFormat="1" ht="15" x14ac:dyDescent="0.25">
      <c r="A18" s="42">
        <v>5</v>
      </c>
      <c r="B18" s="22" t="s">
        <v>11</v>
      </c>
      <c r="C18" s="23">
        <v>2</v>
      </c>
      <c r="D18" s="22" t="s">
        <v>15</v>
      </c>
      <c r="E18" s="24" t="s">
        <v>16</v>
      </c>
      <c r="F18" s="72" t="s">
        <v>14</v>
      </c>
      <c r="G18" s="68">
        <v>3.81</v>
      </c>
      <c r="H18" s="78">
        <f t="shared" ref="H18:H81" si="0">I18/G18</f>
        <v>28114.44</v>
      </c>
      <c r="I18" s="79">
        <v>107116</v>
      </c>
      <c r="J18" s="8"/>
      <c r="K18" s="80"/>
      <c r="L18" s="80"/>
      <c r="M18" s="81">
        <f t="shared" ref="M18:M81" si="1">H18*$J$9*$K$9</f>
        <v>29984.75</v>
      </c>
      <c r="N18" s="81">
        <f t="shared" ref="N18:N81" si="2">G18*M18</f>
        <v>114241.9</v>
      </c>
    </row>
    <row r="19" spans="1:14" customFormat="1" ht="45" x14ac:dyDescent="0.25">
      <c r="A19" s="42">
        <v>6</v>
      </c>
      <c r="B19" s="22" t="s">
        <v>11</v>
      </c>
      <c r="C19" s="23">
        <v>3</v>
      </c>
      <c r="D19" s="22" t="s">
        <v>17</v>
      </c>
      <c r="E19" s="24" t="s">
        <v>18</v>
      </c>
      <c r="F19" s="72" t="s">
        <v>19</v>
      </c>
      <c r="G19" s="69">
        <v>43.4</v>
      </c>
      <c r="H19" s="78">
        <f t="shared" si="0"/>
        <v>7414.68</v>
      </c>
      <c r="I19" s="79">
        <v>321797</v>
      </c>
      <c r="J19" s="8"/>
      <c r="K19" s="80"/>
      <c r="L19" s="80"/>
      <c r="M19" s="81">
        <f t="shared" si="1"/>
        <v>7907.94</v>
      </c>
      <c r="N19" s="81">
        <f t="shared" si="2"/>
        <v>343204.6</v>
      </c>
    </row>
    <row r="20" spans="1:14" customFormat="1" ht="15" x14ac:dyDescent="0.25">
      <c r="A20" s="42">
        <v>7</v>
      </c>
      <c r="B20" s="22" t="s">
        <v>11</v>
      </c>
      <c r="C20" s="23">
        <v>4</v>
      </c>
      <c r="D20" s="22" t="s">
        <v>12</v>
      </c>
      <c r="E20" s="24" t="s">
        <v>13</v>
      </c>
      <c r="F20" s="72" t="s">
        <v>14</v>
      </c>
      <c r="G20" s="68">
        <v>0.02</v>
      </c>
      <c r="H20" s="78">
        <f t="shared" si="0"/>
        <v>277950</v>
      </c>
      <c r="I20" s="79">
        <v>5559</v>
      </c>
      <c r="J20" s="8"/>
      <c r="K20" s="80"/>
      <c r="L20" s="80"/>
      <c r="M20" s="81">
        <f t="shared" si="1"/>
        <v>296440.59999999998</v>
      </c>
      <c r="N20" s="81">
        <f t="shared" si="2"/>
        <v>5928.81</v>
      </c>
    </row>
    <row r="21" spans="1:14" customFormat="1" ht="15" x14ac:dyDescent="0.25">
      <c r="A21" s="42">
        <v>8</v>
      </c>
      <c r="B21" s="22" t="s">
        <v>11</v>
      </c>
      <c r="C21" s="23">
        <v>5</v>
      </c>
      <c r="D21" s="22" t="s">
        <v>15</v>
      </c>
      <c r="E21" s="24" t="s">
        <v>16</v>
      </c>
      <c r="F21" s="72" t="s">
        <v>14</v>
      </c>
      <c r="G21" s="68">
        <v>7.0000000000000007E-2</v>
      </c>
      <c r="H21" s="78">
        <f t="shared" si="0"/>
        <v>22285.71</v>
      </c>
      <c r="I21" s="79">
        <v>1560</v>
      </c>
      <c r="J21" s="8"/>
      <c r="K21" s="80"/>
      <c r="L21" s="80"/>
      <c r="M21" s="81">
        <f t="shared" si="1"/>
        <v>23768.26</v>
      </c>
      <c r="N21" s="81">
        <f t="shared" si="2"/>
        <v>1663.78</v>
      </c>
    </row>
    <row r="22" spans="1:14" customFormat="1" ht="30" x14ac:dyDescent="0.25">
      <c r="A22" s="42">
        <v>9</v>
      </c>
      <c r="B22" s="22" t="s">
        <v>11</v>
      </c>
      <c r="C22" s="23">
        <v>6</v>
      </c>
      <c r="D22" s="22" t="s">
        <v>15</v>
      </c>
      <c r="E22" s="24" t="s">
        <v>20</v>
      </c>
      <c r="F22" s="72" t="s">
        <v>14</v>
      </c>
      <c r="G22" s="68">
        <v>0.42</v>
      </c>
      <c r="H22" s="78">
        <f t="shared" si="0"/>
        <v>28114.29</v>
      </c>
      <c r="I22" s="79">
        <v>11808</v>
      </c>
      <c r="J22" s="8"/>
      <c r="K22" s="80"/>
      <c r="L22" s="80"/>
      <c r="M22" s="81">
        <f t="shared" si="1"/>
        <v>29984.59</v>
      </c>
      <c r="N22" s="81">
        <f t="shared" si="2"/>
        <v>12593.53</v>
      </c>
    </row>
    <row r="23" spans="1:14" customFormat="1" ht="30" x14ac:dyDescent="0.25">
      <c r="A23" s="42">
        <v>10</v>
      </c>
      <c r="B23" s="22" t="s">
        <v>11</v>
      </c>
      <c r="C23" s="23">
        <v>7</v>
      </c>
      <c r="D23" s="22" t="s">
        <v>15</v>
      </c>
      <c r="E23" s="24" t="s">
        <v>21</v>
      </c>
      <c r="F23" s="72" t="s">
        <v>14</v>
      </c>
      <c r="G23" s="68">
        <v>0.42</v>
      </c>
      <c r="H23" s="78">
        <f t="shared" si="0"/>
        <v>28114.29</v>
      </c>
      <c r="I23" s="79">
        <v>11808</v>
      </c>
      <c r="J23" s="8"/>
      <c r="K23" s="80"/>
      <c r="L23" s="80"/>
      <c r="M23" s="81">
        <f t="shared" si="1"/>
        <v>29984.59</v>
      </c>
      <c r="N23" s="81">
        <f t="shared" si="2"/>
        <v>12593.53</v>
      </c>
    </row>
    <row r="24" spans="1:14" customFormat="1" ht="30" x14ac:dyDescent="0.25">
      <c r="A24" s="42">
        <v>11</v>
      </c>
      <c r="B24" s="22" t="s">
        <v>11</v>
      </c>
      <c r="C24" s="23">
        <v>8</v>
      </c>
      <c r="D24" s="22" t="s">
        <v>15</v>
      </c>
      <c r="E24" s="24" t="s">
        <v>22</v>
      </c>
      <c r="F24" s="72" t="s">
        <v>14</v>
      </c>
      <c r="G24" s="68">
        <v>0.84</v>
      </c>
      <c r="H24" s="78">
        <f t="shared" si="0"/>
        <v>28115.48</v>
      </c>
      <c r="I24" s="79">
        <v>23617</v>
      </c>
      <c r="J24" s="8"/>
      <c r="K24" s="80"/>
      <c r="L24" s="80"/>
      <c r="M24" s="81">
        <f t="shared" si="1"/>
        <v>29985.86</v>
      </c>
      <c r="N24" s="81">
        <f t="shared" si="2"/>
        <v>25188.12</v>
      </c>
    </row>
    <row r="25" spans="1:14" customFormat="1" ht="60" x14ac:dyDescent="0.25">
      <c r="A25" s="42">
        <v>12</v>
      </c>
      <c r="B25" s="22" t="s">
        <v>11</v>
      </c>
      <c r="C25" s="23">
        <v>9</v>
      </c>
      <c r="D25" s="22" t="s">
        <v>23</v>
      </c>
      <c r="E25" s="24" t="s">
        <v>24</v>
      </c>
      <c r="F25" s="72" t="s">
        <v>25</v>
      </c>
      <c r="G25" s="70">
        <v>0.746</v>
      </c>
      <c r="H25" s="78">
        <f t="shared" si="0"/>
        <v>140412.87</v>
      </c>
      <c r="I25" s="79">
        <v>104748</v>
      </c>
      <c r="J25" s="8"/>
      <c r="K25" s="80"/>
      <c r="L25" s="80"/>
      <c r="M25" s="81">
        <f t="shared" si="1"/>
        <v>149753.82</v>
      </c>
      <c r="N25" s="81">
        <f t="shared" si="2"/>
        <v>111716.35</v>
      </c>
    </row>
    <row r="26" spans="1:14" customFormat="1" ht="60" x14ac:dyDescent="0.25">
      <c r="A26" s="42">
        <v>13</v>
      </c>
      <c r="B26" s="22" t="s">
        <v>11</v>
      </c>
      <c r="C26" s="23">
        <v>10</v>
      </c>
      <c r="D26" s="22" t="s">
        <v>26</v>
      </c>
      <c r="E26" s="24" t="s">
        <v>27</v>
      </c>
      <c r="F26" s="72" t="s">
        <v>28</v>
      </c>
      <c r="G26" s="71">
        <v>857</v>
      </c>
      <c r="H26" s="78">
        <f t="shared" si="0"/>
        <v>397.15</v>
      </c>
      <c r="I26" s="79">
        <v>340354</v>
      </c>
      <c r="J26" s="8"/>
      <c r="K26" s="80"/>
      <c r="L26" s="80"/>
      <c r="M26" s="81">
        <f t="shared" si="1"/>
        <v>423.57</v>
      </c>
      <c r="N26" s="81">
        <f t="shared" si="2"/>
        <v>362999.49</v>
      </c>
    </row>
    <row r="27" spans="1:14" customFormat="1" ht="60" x14ac:dyDescent="0.25">
      <c r="A27" s="42">
        <v>14</v>
      </c>
      <c r="B27" s="22" t="s">
        <v>11</v>
      </c>
      <c r="C27" s="23">
        <v>11</v>
      </c>
      <c r="D27" s="22" t="s">
        <v>26</v>
      </c>
      <c r="E27" s="24" t="s">
        <v>29</v>
      </c>
      <c r="F27" s="72" t="s">
        <v>28</v>
      </c>
      <c r="G27" s="71">
        <v>561</v>
      </c>
      <c r="H27" s="78">
        <f t="shared" si="0"/>
        <v>397.15</v>
      </c>
      <c r="I27" s="79">
        <v>222799</v>
      </c>
      <c r="J27" s="8"/>
      <c r="K27" s="80"/>
      <c r="L27" s="80"/>
      <c r="M27" s="81">
        <f t="shared" si="1"/>
        <v>423.57</v>
      </c>
      <c r="N27" s="81">
        <f t="shared" si="2"/>
        <v>237622.77</v>
      </c>
    </row>
    <row r="28" spans="1:14" customFormat="1" ht="30" x14ac:dyDescent="0.25">
      <c r="A28" s="42">
        <v>15</v>
      </c>
      <c r="B28" s="22" t="s">
        <v>11</v>
      </c>
      <c r="C28" s="23">
        <v>12</v>
      </c>
      <c r="D28" s="22" t="s">
        <v>30</v>
      </c>
      <c r="E28" s="24" t="s">
        <v>31</v>
      </c>
      <c r="F28" s="72" t="s">
        <v>32</v>
      </c>
      <c r="G28" s="69">
        <v>0.2</v>
      </c>
      <c r="H28" s="78">
        <f t="shared" si="0"/>
        <v>156525</v>
      </c>
      <c r="I28" s="79">
        <v>31305</v>
      </c>
      <c r="J28" s="8"/>
      <c r="K28" s="80"/>
      <c r="L28" s="80"/>
      <c r="M28" s="81">
        <f t="shared" si="1"/>
        <v>166937.81</v>
      </c>
      <c r="N28" s="81">
        <f t="shared" si="2"/>
        <v>33387.56</v>
      </c>
    </row>
    <row r="29" spans="1:14" customFormat="1" ht="45" x14ac:dyDescent="0.25">
      <c r="A29" s="42">
        <v>16</v>
      </c>
      <c r="B29" s="22" t="s">
        <v>11</v>
      </c>
      <c r="C29" s="23">
        <v>13</v>
      </c>
      <c r="D29" s="22" t="s">
        <v>33</v>
      </c>
      <c r="E29" s="24" t="s">
        <v>34</v>
      </c>
      <c r="F29" s="72" t="s">
        <v>19</v>
      </c>
      <c r="G29" s="69">
        <v>0.2</v>
      </c>
      <c r="H29" s="78">
        <f t="shared" si="0"/>
        <v>109310</v>
      </c>
      <c r="I29" s="79">
        <v>21862</v>
      </c>
      <c r="J29" s="8"/>
      <c r="K29" s="80"/>
      <c r="L29" s="80"/>
      <c r="M29" s="81">
        <f t="shared" si="1"/>
        <v>116581.84</v>
      </c>
      <c r="N29" s="81">
        <f t="shared" si="2"/>
        <v>23316.37</v>
      </c>
    </row>
    <row r="30" spans="1:14" customFormat="1" ht="45" x14ac:dyDescent="0.25">
      <c r="A30" s="42">
        <v>17</v>
      </c>
      <c r="B30" s="22" t="s">
        <v>11</v>
      </c>
      <c r="C30" s="23">
        <v>14</v>
      </c>
      <c r="D30" s="22" t="s">
        <v>35</v>
      </c>
      <c r="E30" s="24" t="s">
        <v>36</v>
      </c>
      <c r="F30" s="72" t="s">
        <v>32</v>
      </c>
      <c r="G30" s="68">
        <v>0.67</v>
      </c>
      <c r="H30" s="78">
        <f t="shared" si="0"/>
        <v>103514.93</v>
      </c>
      <c r="I30" s="79">
        <v>69355</v>
      </c>
      <c r="J30" s="8"/>
      <c r="K30" s="80"/>
      <c r="L30" s="80"/>
      <c r="M30" s="81">
        <f t="shared" si="1"/>
        <v>110401.25</v>
      </c>
      <c r="N30" s="81">
        <f t="shared" si="2"/>
        <v>73968.84</v>
      </c>
    </row>
    <row r="31" spans="1:14" customFormat="1" ht="45" x14ac:dyDescent="0.25">
      <c r="A31" s="42">
        <v>18</v>
      </c>
      <c r="B31" s="22" t="s">
        <v>11</v>
      </c>
      <c r="C31" s="23">
        <v>15</v>
      </c>
      <c r="D31" s="22" t="s">
        <v>37</v>
      </c>
      <c r="E31" s="24" t="s">
        <v>38</v>
      </c>
      <c r="F31" s="72" t="s">
        <v>32</v>
      </c>
      <c r="G31" s="70">
        <v>0.35299999999999998</v>
      </c>
      <c r="H31" s="78">
        <f t="shared" si="0"/>
        <v>172770.54</v>
      </c>
      <c r="I31" s="79">
        <v>60988</v>
      </c>
      <c r="J31" s="8"/>
      <c r="K31" s="80"/>
      <c r="L31" s="80"/>
      <c r="M31" s="81">
        <f t="shared" si="1"/>
        <v>184264.08</v>
      </c>
      <c r="N31" s="81">
        <f t="shared" si="2"/>
        <v>65045.22</v>
      </c>
    </row>
    <row r="32" spans="1:14" customFormat="1" ht="45" x14ac:dyDescent="0.25">
      <c r="A32" s="42">
        <v>19</v>
      </c>
      <c r="B32" s="22" t="s">
        <v>11</v>
      </c>
      <c r="C32" s="23">
        <v>16</v>
      </c>
      <c r="D32" s="22" t="s">
        <v>39</v>
      </c>
      <c r="E32" s="24" t="s">
        <v>40</v>
      </c>
      <c r="F32" s="72" t="s">
        <v>41</v>
      </c>
      <c r="G32" s="70">
        <v>5.5E-2</v>
      </c>
      <c r="H32" s="78">
        <f t="shared" si="0"/>
        <v>24527.27</v>
      </c>
      <c r="I32" s="79">
        <v>1349</v>
      </c>
      <c r="J32" s="8"/>
      <c r="K32" s="80"/>
      <c r="L32" s="80"/>
      <c r="M32" s="81">
        <f t="shared" si="1"/>
        <v>26158.94</v>
      </c>
      <c r="N32" s="81">
        <f t="shared" si="2"/>
        <v>1438.74</v>
      </c>
    </row>
    <row r="33" spans="1:14" customFormat="1" ht="30" x14ac:dyDescent="0.25">
      <c r="A33" s="42">
        <v>20</v>
      </c>
      <c r="B33" s="22" t="s">
        <v>11</v>
      </c>
      <c r="C33" s="23">
        <v>17</v>
      </c>
      <c r="D33" s="22" t="s">
        <v>42</v>
      </c>
      <c r="E33" s="24" t="s">
        <v>43</v>
      </c>
      <c r="F33" s="72" t="s">
        <v>44</v>
      </c>
      <c r="G33" s="68">
        <v>0.01</v>
      </c>
      <c r="H33" s="78">
        <f t="shared" si="0"/>
        <v>306600</v>
      </c>
      <c r="I33" s="79">
        <v>3066</v>
      </c>
      <c r="J33" s="8"/>
      <c r="K33" s="80"/>
      <c r="L33" s="80"/>
      <c r="M33" s="81">
        <f t="shared" si="1"/>
        <v>326996.53999999998</v>
      </c>
      <c r="N33" s="81">
        <f t="shared" si="2"/>
        <v>3269.97</v>
      </c>
    </row>
    <row r="34" spans="1:14" customFormat="1" ht="15" x14ac:dyDescent="0.25">
      <c r="A34" s="45"/>
      <c r="B34" s="45"/>
      <c r="C34" s="45"/>
      <c r="D34" s="45"/>
      <c r="E34" s="46" t="s">
        <v>45</v>
      </c>
      <c r="F34" s="91"/>
      <c r="G34" s="91"/>
      <c r="H34" s="82"/>
      <c r="I34" s="91"/>
      <c r="J34" s="84"/>
      <c r="K34" s="85"/>
      <c r="L34" s="85"/>
      <c r="M34" s="86"/>
      <c r="N34" s="87">
        <f>SUM(N17:N33)</f>
        <v>1606122.86</v>
      </c>
    </row>
    <row r="35" spans="1:14" customFormat="1" ht="18.75" customHeight="1" x14ac:dyDescent="0.25">
      <c r="A35" s="44"/>
      <c r="B35" s="44"/>
      <c r="C35" s="44"/>
      <c r="D35" s="44"/>
      <c r="E35" s="10" t="s">
        <v>1325</v>
      </c>
      <c r="F35" s="90"/>
      <c r="G35" s="73"/>
      <c r="H35" s="92"/>
      <c r="I35" s="88"/>
      <c r="J35" s="89"/>
      <c r="K35" s="90"/>
      <c r="L35" s="90"/>
      <c r="M35" s="93"/>
      <c r="N35" s="93"/>
    </row>
    <row r="36" spans="1:14" customFormat="1" ht="45" x14ac:dyDescent="0.25">
      <c r="A36" s="42">
        <v>21</v>
      </c>
      <c r="B36" s="22" t="s">
        <v>46</v>
      </c>
      <c r="C36" s="23">
        <v>1</v>
      </c>
      <c r="D36" s="22" t="s">
        <v>47</v>
      </c>
      <c r="E36" s="24" t="s">
        <v>48</v>
      </c>
      <c r="F36" s="72" t="s">
        <v>25</v>
      </c>
      <c r="G36" s="68">
        <v>0.36</v>
      </c>
      <c r="H36" s="78">
        <f t="shared" si="0"/>
        <v>84365.25</v>
      </c>
      <c r="I36" s="79">
        <v>30371.49</v>
      </c>
      <c r="J36" s="8"/>
      <c r="K36" s="80"/>
      <c r="L36" s="80"/>
      <c r="M36" s="81">
        <f t="shared" si="1"/>
        <v>89977.64</v>
      </c>
      <c r="N36" s="81">
        <f t="shared" si="2"/>
        <v>32391.95</v>
      </c>
    </row>
    <row r="37" spans="1:14" customFormat="1" ht="30" x14ac:dyDescent="0.25">
      <c r="A37" s="42">
        <v>22</v>
      </c>
      <c r="B37" s="22" t="s">
        <v>46</v>
      </c>
      <c r="C37" s="23">
        <v>2</v>
      </c>
      <c r="D37" s="22" t="s">
        <v>49</v>
      </c>
      <c r="E37" s="24" t="s">
        <v>50</v>
      </c>
      <c r="F37" s="72" t="s">
        <v>25</v>
      </c>
      <c r="G37" s="68">
        <v>7.0000000000000007E-2</v>
      </c>
      <c r="H37" s="78">
        <f t="shared" si="0"/>
        <v>120411.29</v>
      </c>
      <c r="I37" s="79">
        <v>8428.7900000000009</v>
      </c>
      <c r="J37" s="8"/>
      <c r="K37" s="80"/>
      <c r="L37" s="80"/>
      <c r="M37" s="81">
        <f t="shared" si="1"/>
        <v>128421.64</v>
      </c>
      <c r="N37" s="81">
        <f t="shared" si="2"/>
        <v>8989.51</v>
      </c>
    </row>
    <row r="38" spans="1:14" customFormat="1" ht="45" x14ac:dyDescent="0.25">
      <c r="A38" s="42">
        <v>23</v>
      </c>
      <c r="B38" s="22" t="s">
        <v>46</v>
      </c>
      <c r="C38" s="23">
        <v>3</v>
      </c>
      <c r="D38" s="22" t="s">
        <v>51</v>
      </c>
      <c r="E38" s="24" t="s">
        <v>52</v>
      </c>
      <c r="F38" s="72" t="s">
        <v>14</v>
      </c>
      <c r="G38" s="68">
        <v>2.74</v>
      </c>
      <c r="H38" s="78">
        <f t="shared" si="0"/>
        <v>215044.07</v>
      </c>
      <c r="I38" s="79">
        <v>589220.76</v>
      </c>
      <c r="J38" s="8"/>
      <c r="K38" s="80"/>
      <c r="L38" s="80"/>
      <c r="M38" s="81">
        <f t="shared" si="1"/>
        <v>229349.86</v>
      </c>
      <c r="N38" s="81">
        <f t="shared" si="2"/>
        <v>628418.62</v>
      </c>
    </row>
    <row r="39" spans="1:14" customFormat="1" ht="30" x14ac:dyDescent="0.25">
      <c r="A39" s="42">
        <v>24</v>
      </c>
      <c r="B39" s="22" t="s">
        <v>46</v>
      </c>
      <c r="C39" s="23">
        <v>4</v>
      </c>
      <c r="D39" s="22" t="s">
        <v>53</v>
      </c>
      <c r="E39" s="24" t="s">
        <v>54</v>
      </c>
      <c r="F39" s="72" t="s">
        <v>19</v>
      </c>
      <c r="G39" s="69">
        <v>4.4000000000000004</v>
      </c>
      <c r="H39" s="78">
        <f t="shared" si="0"/>
        <v>23455.86</v>
      </c>
      <c r="I39" s="79">
        <v>103205.8</v>
      </c>
      <c r="J39" s="8"/>
      <c r="K39" s="80"/>
      <c r="L39" s="80"/>
      <c r="M39" s="81">
        <f t="shared" si="1"/>
        <v>25016.26</v>
      </c>
      <c r="N39" s="81">
        <f t="shared" si="2"/>
        <v>110071.54</v>
      </c>
    </row>
    <row r="40" spans="1:14" customFormat="1" ht="15" x14ac:dyDescent="0.25">
      <c r="A40" s="42">
        <v>25</v>
      </c>
      <c r="B40" s="22" t="s">
        <v>46</v>
      </c>
      <c r="C40" s="31">
        <v>4.0999999999999996</v>
      </c>
      <c r="D40" s="22" t="s">
        <v>55</v>
      </c>
      <c r="E40" s="24" t="s">
        <v>56</v>
      </c>
      <c r="F40" s="72" t="s">
        <v>57</v>
      </c>
      <c r="G40" s="69">
        <v>96.8</v>
      </c>
      <c r="H40" s="78">
        <f t="shared" si="0"/>
        <v>458.61</v>
      </c>
      <c r="I40" s="79">
        <v>44393.23</v>
      </c>
      <c r="J40" s="8"/>
      <c r="K40" s="80"/>
      <c r="L40" s="80"/>
      <c r="M40" s="81">
        <f t="shared" si="1"/>
        <v>489.12</v>
      </c>
      <c r="N40" s="81">
        <f t="shared" si="2"/>
        <v>47346.82</v>
      </c>
    </row>
    <row r="41" spans="1:14" customFormat="1" ht="45" x14ac:dyDescent="0.25">
      <c r="A41" s="42">
        <v>26</v>
      </c>
      <c r="B41" s="22" t="s">
        <v>46</v>
      </c>
      <c r="C41" s="23">
        <v>5</v>
      </c>
      <c r="D41" s="22" t="s">
        <v>58</v>
      </c>
      <c r="E41" s="24" t="s">
        <v>59</v>
      </c>
      <c r="F41" s="72" t="s">
        <v>25</v>
      </c>
      <c r="G41" s="70">
        <v>0.70399999999999996</v>
      </c>
      <c r="H41" s="78">
        <f t="shared" si="0"/>
        <v>7772.2</v>
      </c>
      <c r="I41" s="79">
        <v>5471.63</v>
      </c>
      <c r="J41" s="8"/>
      <c r="K41" s="80"/>
      <c r="L41" s="80"/>
      <c r="M41" s="81">
        <f t="shared" si="1"/>
        <v>8289.24</v>
      </c>
      <c r="N41" s="81">
        <f t="shared" si="2"/>
        <v>5835.62</v>
      </c>
    </row>
    <row r="42" spans="1:14" customFormat="1" ht="45" x14ac:dyDescent="0.25">
      <c r="A42" s="42">
        <v>27</v>
      </c>
      <c r="B42" s="22" t="s">
        <v>46</v>
      </c>
      <c r="C42" s="23">
        <v>6</v>
      </c>
      <c r="D42" s="22" t="s">
        <v>60</v>
      </c>
      <c r="E42" s="24" t="s">
        <v>61</v>
      </c>
      <c r="F42" s="72" t="s">
        <v>25</v>
      </c>
      <c r="G42" s="70">
        <v>0.308</v>
      </c>
      <c r="H42" s="78">
        <f t="shared" si="0"/>
        <v>29482.5</v>
      </c>
      <c r="I42" s="79">
        <v>9080.61</v>
      </c>
      <c r="J42" s="8"/>
      <c r="K42" s="80"/>
      <c r="L42" s="80"/>
      <c r="M42" s="81">
        <f t="shared" si="1"/>
        <v>31443.82</v>
      </c>
      <c r="N42" s="81">
        <f t="shared" si="2"/>
        <v>9684.7000000000007</v>
      </c>
    </row>
    <row r="43" spans="1:14" customFormat="1" ht="30" x14ac:dyDescent="0.25">
      <c r="A43" s="42">
        <v>28</v>
      </c>
      <c r="B43" s="22" t="s">
        <v>46</v>
      </c>
      <c r="C43" s="23">
        <v>7</v>
      </c>
      <c r="D43" s="22" t="s">
        <v>62</v>
      </c>
      <c r="E43" s="24" t="s">
        <v>63</v>
      </c>
      <c r="F43" s="72" t="s">
        <v>25</v>
      </c>
      <c r="G43" s="70">
        <v>0.308</v>
      </c>
      <c r="H43" s="78">
        <f t="shared" si="0"/>
        <v>10295.450000000001</v>
      </c>
      <c r="I43" s="79">
        <v>3171</v>
      </c>
      <c r="J43" s="8"/>
      <c r="K43" s="80"/>
      <c r="L43" s="80"/>
      <c r="M43" s="81">
        <f t="shared" si="1"/>
        <v>10980.35</v>
      </c>
      <c r="N43" s="81">
        <f t="shared" si="2"/>
        <v>3381.95</v>
      </c>
    </row>
    <row r="44" spans="1:14" customFormat="1" ht="45" x14ac:dyDescent="0.25">
      <c r="A44" s="42">
        <v>29</v>
      </c>
      <c r="B44" s="22" t="s">
        <v>46</v>
      </c>
      <c r="C44" s="23">
        <v>8</v>
      </c>
      <c r="D44" s="22" t="s">
        <v>23</v>
      </c>
      <c r="E44" s="24" t="s">
        <v>64</v>
      </c>
      <c r="F44" s="72" t="s">
        <v>25</v>
      </c>
      <c r="G44" s="70">
        <v>0.41299999999999998</v>
      </c>
      <c r="H44" s="78">
        <f t="shared" si="0"/>
        <v>161464.38</v>
      </c>
      <c r="I44" s="79">
        <v>66684.789999999994</v>
      </c>
      <c r="J44" s="8"/>
      <c r="K44" s="80"/>
      <c r="L44" s="80"/>
      <c r="M44" s="81">
        <f t="shared" si="1"/>
        <v>172205.78</v>
      </c>
      <c r="N44" s="81">
        <f t="shared" si="2"/>
        <v>71120.990000000005</v>
      </c>
    </row>
    <row r="45" spans="1:14" customFormat="1" ht="45" x14ac:dyDescent="0.25">
      <c r="A45" s="42">
        <v>30</v>
      </c>
      <c r="B45" s="22" t="s">
        <v>46</v>
      </c>
      <c r="C45" s="23">
        <v>9</v>
      </c>
      <c r="D45" s="22" t="s">
        <v>51</v>
      </c>
      <c r="E45" s="24" t="s">
        <v>65</v>
      </c>
      <c r="F45" s="72" t="s">
        <v>14</v>
      </c>
      <c r="G45" s="68">
        <v>0.09</v>
      </c>
      <c r="H45" s="78">
        <f t="shared" si="0"/>
        <v>247298.56</v>
      </c>
      <c r="I45" s="79">
        <v>22256.87</v>
      </c>
      <c r="J45" s="8"/>
      <c r="K45" s="80"/>
      <c r="L45" s="80"/>
      <c r="M45" s="81">
        <f t="shared" si="1"/>
        <v>263750.07</v>
      </c>
      <c r="N45" s="81">
        <f t="shared" si="2"/>
        <v>23737.51</v>
      </c>
    </row>
    <row r="46" spans="1:14" customFormat="1" ht="30" x14ac:dyDescent="0.25">
      <c r="A46" s="42">
        <v>31</v>
      </c>
      <c r="B46" s="22" t="s">
        <v>46</v>
      </c>
      <c r="C46" s="23">
        <v>12</v>
      </c>
      <c r="D46" s="22" t="s">
        <v>70</v>
      </c>
      <c r="E46" s="24" t="s">
        <v>71</v>
      </c>
      <c r="F46" s="72" t="s">
        <v>14</v>
      </c>
      <c r="G46" s="69">
        <v>0.2</v>
      </c>
      <c r="H46" s="78">
        <f t="shared" si="0"/>
        <v>1057975.75</v>
      </c>
      <c r="I46" s="79">
        <v>211595.15</v>
      </c>
      <c r="J46" s="8"/>
      <c r="K46" s="80"/>
      <c r="L46" s="80"/>
      <c r="M46" s="81">
        <f t="shared" si="1"/>
        <v>1128357.49</v>
      </c>
      <c r="N46" s="81">
        <f t="shared" si="2"/>
        <v>225671.5</v>
      </c>
    </row>
    <row r="47" spans="1:14" customFormat="1" ht="45" x14ac:dyDescent="0.25">
      <c r="A47" s="42">
        <v>32</v>
      </c>
      <c r="B47" s="22" t="s">
        <v>46</v>
      </c>
      <c r="C47" s="23">
        <v>13</v>
      </c>
      <c r="D47" s="22" t="s">
        <v>23</v>
      </c>
      <c r="E47" s="24" t="s">
        <v>72</v>
      </c>
      <c r="F47" s="72" t="s">
        <v>25</v>
      </c>
      <c r="G47" s="70">
        <v>8.9999999999999993E-3</v>
      </c>
      <c r="H47" s="78">
        <f t="shared" si="0"/>
        <v>161450</v>
      </c>
      <c r="I47" s="79">
        <v>1453.05</v>
      </c>
      <c r="J47" s="8"/>
      <c r="K47" s="80"/>
      <c r="L47" s="80"/>
      <c r="M47" s="81">
        <f t="shared" si="1"/>
        <v>172190.45</v>
      </c>
      <c r="N47" s="81">
        <f t="shared" si="2"/>
        <v>1549.71</v>
      </c>
    </row>
    <row r="48" spans="1:14" customFormat="1" ht="45" x14ac:dyDescent="0.25">
      <c r="A48" s="42">
        <v>33</v>
      </c>
      <c r="B48" s="22" t="s">
        <v>46</v>
      </c>
      <c r="C48" s="23">
        <v>14</v>
      </c>
      <c r="D48" s="22" t="s">
        <v>68</v>
      </c>
      <c r="E48" s="24" t="s">
        <v>73</v>
      </c>
      <c r="F48" s="72" t="s">
        <v>25</v>
      </c>
      <c r="G48" s="68">
        <v>0.02</v>
      </c>
      <c r="H48" s="78">
        <f t="shared" si="0"/>
        <v>190161</v>
      </c>
      <c r="I48" s="79">
        <v>3803.22</v>
      </c>
      <c r="J48" s="8"/>
      <c r="K48" s="80"/>
      <c r="L48" s="80"/>
      <c r="M48" s="81">
        <f t="shared" si="1"/>
        <v>202811.44</v>
      </c>
      <c r="N48" s="81">
        <f t="shared" si="2"/>
        <v>4056.23</v>
      </c>
    </row>
    <row r="49" spans="1:14" customFormat="1" ht="60" x14ac:dyDescent="0.25">
      <c r="A49" s="42">
        <v>34</v>
      </c>
      <c r="B49" s="22" t="s">
        <v>46</v>
      </c>
      <c r="C49" s="23">
        <v>15</v>
      </c>
      <c r="D49" s="22" t="s">
        <v>26</v>
      </c>
      <c r="E49" s="24" t="s">
        <v>74</v>
      </c>
      <c r="F49" s="72" t="s">
        <v>28</v>
      </c>
      <c r="G49" s="71">
        <v>823</v>
      </c>
      <c r="H49" s="78">
        <f t="shared" si="0"/>
        <v>397.15</v>
      </c>
      <c r="I49" s="79">
        <v>326850.83</v>
      </c>
      <c r="J49" s="8"/>
      <c r="K49" s="80"/>
      <c r="L49" s="80"/>
      <c r="M49" s="81">
        <f t="shared" si="1"/>
        <v>423.57</v>
      </c>
      <c r="N49" s="81">
        <f t="shared" si="2"/>
        <v>348598.11</v>
      </c>
    </row>
    <row r="50" spans="1:14" customFormat="1" ht="60" x14ac:dyDescent="0.25">
      <c r="A50" s="42">
        <v>35</v>
      </c>
      <c r="B50" s="22" t="s">
        <v>46</v>
      </c>
      <c r="C50" s="23">
        <v>16</v>
      </c>
      <c r="D50" s="22" t="s">
        <v>26</v>
      </c>
      <c r="E50" s="24" t="s">
        <v>75</v>
      </c>
      <c r="F50" s="72" t="s">
        <v>28</v>
      </c>
      <c r="G50" s="71">
        <v>1387</v>
      </c>
      <c r="H50" s="78">
        <f t="shared" si="0"/>
        <v>397.15</v>
      </c>
      <c r="I50" s="79">
        <v>550840.94999999995</v>
      </c>
      <c r="J50" s="8"/>
      <c r="K50" s="80"/>
      <c r="L50" s="80"/>
      <c r="M50" s="81">
        <f t="shared" si="1"/>
        <v>423.57</v>
      </c>
      <c r="N50" s="81">
        <f t="shared" si="2"/>
        <v>587491.59</v>
      </c>
    </row>
    <row r="51" spans="1:14" customFormat="1" ht="30" x14ac:dyDescent="0.25">
      <c r="A51" s="42">
        <v>36</v>
      </c>
      <c r="B51" s="22" t="s">
        <v>46</v>
      </c>
      <c r="C51" s="23">
        <v>17</v>
      </c>
      <c r="D51" s="22" t="s">
        <v>53</v>
      </c>
      <c r="E51" s="24" t="s">
        <v>54</v>
      </c>
      <c r="F51" s="72" t="s">
        <v>19</v>
      </c>
      <c r="G51" s="68">
        <v>8.36</v>
      </c>
      <c r="H51" s="78">
        <f t="shared" si="0"/>
        <v>26894.05</v>
      </c>
      <c r="I51" s="79">
        <v>224834.26</v>
      </c>
      <c r="J51" s="8"/>
      <c r="K51" s="80"/>
      <c r="L51" s="80"/>
      <c r="M51" s="81">
        <f t="shared" si="1"/>
        <v>28683.17</v>
      </c>
      <c r="N51" s="81">
        <f t="shared" si="2"/>
        <v>239791.3</v>
      </c>
    </row>
    <row r="52" spans="1:14" customFormat="1" ht="15" x14ac:dyDescent="0.25">
      <c r="A52" s="42">
        <v>37</v>
      </c>
      <c r="B52" s="22" t="s">
        <v>46</v>
      </c>
      <c r="C52" s="31">
        <v>17.100000000000001</v>
      </c>
      <c r="D52" s="22" t="s">
        <v>55</v>
      </c>
      <c r="E52" s="24" t="s">
        <v>56</v>
      </c>
      <c r="F52" s="72" t="s">
        <v>57</v>
      </c>
      <c r="G52" s="68">
        <v>183.92</v>
      </c>
      <c r="H52" s="78">
        <f t="shared" si="0"/>
        <v>458.61</v>
      </c>
      <c r="I52" s="79">
        <v>84347.11</v>
      </c>
      <c r="J52" s="8"/>
      <c r="K52" s="80"/>
      <c r="L52" s="80"/>
      <c r="M52" s="81">
        <f t="shared" si="1"/>
        <v>489.12</v>
      </c>
      <c r="N52" s="81">
        <f t="shared" si="2"/>
        <v>89958.95</v>
      </c>
    </row>
    <row r="53" spans="1:14" customFormat="1" ht="30" x14ac:dyDescent="0.25">
      <c r="A53" s="42">
        <v>38</v>
      </c>
      <c r="B53" s="22" t="s">
        <v>46</v>
      </c>
      <c r="C53" s="23">
        <v>18</v>
      </c>
      <c r="D53" s="22" t="s">
        <v>76</v>
      </c>
      <c r="E53" s="24" t="s">
        <v>77</v>
      </c>
      <c r="F53" s="72" t="s">
        <v>78</v>
      </c>
      <c r="G53" s="71">
        <v>2</v>
      </c>
      <c r="H53" s="78">
        <f t="shared" si="0"/>
        <v>12964.09</v>
      </c>
      <c r="I53" s="79">
        <v>25928.18</v>
      </c>
      <c r="J53" s="8"/>
      <c r="K53" s="80"/>
      <c r="L53" s="80"/>
      <c r="M53" s="81">
        <f t="shared" si="1"/>
        <v>13826.52</v>
      </c>
      <c r="N53" s="81">
        <f t="shared" si="2"/>
        <v>27653.040000000001</v>
      </c>
    </row>
    <row r="54" spans="1:14" customFormat="1" ht="15" x14ac:dyDescent="0.25">
      <c r="A54" s="42">
        <v>39</v>
      </c>
      <c r="B54" s="22" t="s">
        <v>46</v>
      </c>
      <c r="C54" s="31">
        <v>18.100000000000001</v>
      </c>
      <c r="D54" s="22" t="s">
        <v>79</v>
      </c>
      <c r="E54" s="24" t="s">
        <v>80</v>
      </c>
      <c r="F54" s="72" t="s">
        <v>41</v>
      </c>
      <c r="G54" s="69">
        <v>20.2</v>
      </c>
      <c r="H54" s="78">
        <f t="shared" si="0"/>
        <v>705.5</v>
      </c>
      <c r="I54" s="79">
        <v>14251.14</v>
      </c>
      <c r="J54" s="8"/>
      <c r="K54" s="80"/>
      <c r="L54" s="80"/>
      <c r="M54" s="81">
        <f t="shared" si="1"/>
        <v>752.43</v>
      </c>
      <c r="N54" s="81">
        <f t="shared" si="2"/>
        <v>15199.09</v>
      </c>
    </row>
    <row r="55" spans="1:14" customFormat="1" ht="30" x14ac:dyDescent="0.25">
      <c r="A55" s="42">
        <v>40</v>
      </c>
      <c r="B55" s="22" t="s">
        <v>46</v>
      </c>
      <c r="C55" s="23">
        <v>19</v>
      </c>
      <c r="D55" s="22" t="s">
        <v>81</v>
      </c>
      <c r="E55" s="24" t="s">
        <v>82</v>
      </c>
      <c r="F55" s="72" t="s">
        <v>78</v>
      </c>
      <c r="G55" s="71">
        <v>2</v>
      </c>
      <c r="H55" s="78">
        <f t="shared" si="0"/>
        <v>12585.36</v>
      </c>
      <c r="I55" s="79">
        <v>25170.720000000001</v>
      </c>
      <c r="J55" s="8"/>
      <c r="K55" s="80"/>
      <c r="L55" s="80"/>
      <c r="M55" s="81">
        <f t="shared" si="1"/>
        <v>13422.6</v>
      </c>
      <c r="N55" s="81">
        <f t="shared" si="2"/>
        <v>26845.200000000001</v>
      </c>
    </row>
    <row r="56" spans="1:14" customFormat="1" ht="15" x14ac:dyDescent="0.25">
      <c r="A56" s="42">
        <v>41</v>
      </c>
      <c r="B56" s="22" t="s">
        <v>46</v>
      </c>
      <c r="C56" s="31">
        <v>19.100000000000001</v>
      </c>
      <c r="D56" s="22" t="s">
        <v>83</v>
      </c>
      <c r="E56" s="24" t="s">
        <v>84</v>
      </c>
      <c r="F56" s="72" t="s">
        <v>41</v>
      </c>
      <c r="G56" s="69">
        <v>20.2</v>
      </c>
      <c r="H56" s="78">
        <f t="shared" si="0"/>
        <v>1284.68</v>
      </c>
      <c r="I56" s="79">
        <v>25950.45</v>
      </c>
      <c r="J56" s="8"/>
      <c r="K56" s="80"/>
      <c r="L56" s="80"/>
      <c r="M56" s="81">
        <f t="shared" si="1"/>
        <v>1370.14</v>
      </c>
      <c r="N56" s="81">
        <f t="shared" si="2"/>
        <v>27676.83</v>
      </c>
    </row>
    <row r="57" spans="1:14" customFormat="1" ht="45" x14ac:dyDescent="0.25">
      <c r="A57" s="42">
        <v>42</v>
      </c>
      <c r="B57" s="22" t="s">
        <v>46</v>
      </c>
      <c r="C57" s="23">
        <v>20</v>
      </c>
      <c r="D57" s="22" t="s">
        <v>85</v>
      </c>
      <c r="E57" s="24" t="s">
        <v>86</v>
      </c>
      <c r="F57" s="72" t="s">
        <v>14</v>
      </c>
      <c r="G57" s="68">
        <v>0.92</v>
      </c>
      <c r="H57" s="78">
        <f t="shared" si="0"/>
        <v>73766.73</v>
      </c>
      <c r="I57" s="79">
        <v>67865.39</v>
      </c>
      <c r="J57" s="8"/>
      <c r="K57" s="80"/>
      <c r="L57" s="80"/>
      <c r="M57" s="81">
        <f t="shared" si="1"/>
        <v>78674.05</v>
      </c>
      <c r="N57" s="81">
        <f t="shared" si="2"/>
        <v>72380.13</v>
      </c>
    </row>
    <row r="58" spans="1:14" customFormat="1" ht="15" x14ac:dyDescent="0.25">
      <c r="A58" s="42">
        <v>43</v>
      </c>
      <c r="B58" s="22" t="s">
        <v>46</v>
      </c>
      <c r="C58" s="31">
        <v>20.100000000000001</v>
      </c>
      <c r="D58" s="22" t="s">
        <v>83</v>
      </c>
      <c r="E58" s="24" t="s">
        <v>84</v>
      </c>
      <c r="F58" s="72" t="s">
        <v>41</v>
      </c>
      <c r="G58" s="68">
        <v>92.92</v>
      </c>
      <c r="H58" s="78">
        <f t="shared" si="0"/>
        <v>1284.68</v>
      </c>
      <c r="I58" s="79">
        <v>119372.19</v>
      </c>
      <c r="J58" s="8"/>
      <c r="K58" s="80"/>
      <c r="L58" s="80"/>
      <c r="M58" s="81">
        <f t="shared" si="1"/>
        <v>1370.14</v>
      </c>
      <c r="N58" s="81">
        <f t="shared" si="2"/>
        <v>127313.41</v>
      </c>
    </row>
    <row r="59" spans="1:14" customFormat="1" ht="45" x14ac:dyDescent="0.25">
      <c r="A59" s="42">
        <v>44</v>
      </c>
      <c r="B59" s="22" t="s">
        <v>46</v>
      </c>
      <c r="C59" s="23">
        <v>21</v>
      </c>
      <c r="D59" s="22" t="s">
        <v>87</v>
      </c>
      <c r="E59" s="24" t="s">
        <v>88</v>
      </c>
      <c r="F59" s="72" t="s">
        <v>25</v>
      </c>
      <c r="G59" s="70">
        <v>9.1999999999999998E-2</v>
      </c>
      <c r="H59" s="78">
        <f t="shared" si="0"/>
        <v>74213.149999999994</v>
      </c>
      <c r="I59" s="79">
        <v>6827.61</v>
      </c>
      <c r="J59" s="8"/>
      <c r="K59" s="80"/>
      <c r="L59" s="80"/>
      <c r="M59" s="81">
        <f t="shared" si="1"/>
        <v>79150.17</v>
      </c>
      <c r="N59" s="81">
        <f t="shared" si="2"/>
        <v>7281.82</v>
      </c>
    </row>
    <row r="60" spans="1:14" customFormat="1" ht="60" x14ac:dyDescent="0.25">
      <c r="A60" s="42">
        <v>45</v>
      </c>
      <c r="B60" s="22" t="s">
        <v>46</v>
      </c>
      <c r="C60" s="23">
        <v>22</v>
      </c>
      <c r="D60" s="22" t="s">
        <v>89</v>
      </c>
      <c r="E60" s="24" t="s">
        <v>90</v>
      </c>
      <c r="F60" s="72" t="s">
        <v>25</v>
      </c>
      <c r="G60" s="70">
        <v>0.439</v>
      </c>
      <c r="H60" s="78">
        <f t="shared" si="0"/>
        <v>73851.25</v>
      </c>
      <c r="I60" s="79">
        <v>32420.7</v>
      </c>
      <c r="J60" s="8"/>
      <c r="K60" s="80"/>
      <c r="L60" s="80"/>
      <c r="M60" s="81">
        <f t="shared" si="1"/>
        <v>78764.2</v>
      </c>
      <c r="N60" s="81">
        <f t="shared" si="2"/>
        <v>34577.480000000003</v>
      </c>
    </row>
    <row r="61" spans="1:14" customFormat="1" ht="15" x14ac:dyDescent="0.25">
      <c r="A61" s="42">
        <v>46</v>
      </c>
      <c r="B61" s="22" t="s">
        <v>46</v>
      </c>
      <c r="C61" s="31">
        <v>22.1</v>
      </c>
      <c r="D61" s="22" t="s">
        <v>79</v>
      </c>
      <c r="E61" s="24" t="s">
        <v>80</v>
      </c>
      <c r="F61" s="72" t="s">
        <v>41</v>
      </c>
      <c r="G61" s="68">
        <v>443.39</v>
      </c>
      <c r="H61" s="78">
        <f t="shared" si="0"/>
        <v>705.5</v>
      </c>
      <c r="I61" s="79">
        <v>312812.51</v>
      </c>
      <c r="J61" s="8"/>
      <c r="K61" s="80"/>
      <c r="L61" s="80"/>
      <c r="M61" s="81">
        <f t="shared" si="1"/>
        <v>752.43</v>
      </c>
      <c r="N61" s="81">
        <f t="shared" si="2"/>
        <v>333619.94</v>
      </c>
    </row>
    <row r="62" spans="1:14" customFormat="1" ht="45" x14ac:dyDescent="0.25">
      <c r="A62" s="42">
        <v>47</v>
      </c>
      <c r="B62" s="22" t="s">
        <v>46</v>
      </c>
      <c r="C62" s="23">
        <v>23</v>
      </c>
      <c r="D62" s="22" t="s">
        <v>58</v>
      </c>
      <c r="E62" s="24" t="s">
        <v>91</v>
      </c>
      <c r="F62" s="72" t="s">
        <v>25</v>
      </c>
      <c r="G62" s="70">
        <v>0.28299999999999997</v>
      </c>
      <c r="H62" s="78">
        <f t="shared" si="0"/>
        <v>8938.83</v>
      </c>
      <c r="I62" s="79">
        <v>2529.69</v>
      </c>
      <c r="J62" s="8"/>
      <c r="K62" s="80"/>
      <c r="L62" s="80"/>
      <c r="M62" s="81">
        <f t="shared" si="1"/>
        <v>9533.48</v>
      </c>
      <c r="N62" s="81">
        <f t="shared" si="2"/>
        <v>2697.97</v>
      </c>
    </row>
    <row r="63" spans="1:14" customFormat="1" ht="15" x14ac:dyDescent="0.25">
      <c r="A63" s="42">
        <v>48</v>
      </c>
      <c r="B63" s="22" t="s">
        <v>46</v>
      </c>
      <c r="C63" s="31">
        <v>23.1</v>
      </c>
      <c r="D63" s="22" t="s">
        <v>79</v>
      </c>
      <c r="E63" s="24" t="s">
        <v>80</v>
      </c>
      <c r="F63" s="72" t="s">
        <v>41</v>
      </c>
      <c r="G63" s="68">
        <v>285.83</v>
      </c>
      <c r="H63" s="78">
        <f t="shared" si="0"/>
        <v>705.5</v>
      </c>
      <c r="I63" s="79">
        <v>201653.63</v>
      </c>
      <c r="J63" s="8"/>
      <c r="K63" s="80"/>
      <c r="L63" s="80"/>
      <c r="M63" s="81">
        <f t="shared" si="1"/>
        <v>752.43</v>
      </c>
      <c r="N63" s="81">
        <f t="shared" si="2"/>
        <v>215067.07</v>
      </c>
    </row>
    <row r="64" spans="1:14" customFormat="1" ht="45" x14ac:dyDescent="0.25">
      <c r="A64" s="42">
        <v>49</v>
      </c>
      <c r="B64" s="22" t="s">
        <v>46</v>
      </c>
      <c r="C64" s="23">
        <v>24</v>
      </c>
      <c r="D64" s="22" t="s">
        <v>92</v>
      </c>
      <c r="E64" s="24" t="s">
        <v>93</v>
      </c>
      <c r="F64" s="72" t="s">
        <v>14</v>
      </c>
      <c r="G64" s="68">
        <v>0.09</v>
      </c>
      <c r="H64" s="78">
        <f t="shared" si="0"/>
        <v>81014.559999999998</v>
      </c>
      <c r="I64" s="79">
        <v>7291.31</v>
      </c>
      <c r="J64" s="8"/>
      <c r="K64" s="80"/>
      <c r="L64" s="80"/>
      <c r="M64" s="81">
        <f t="shared" si="1"/>
        <v>86404.05</v>
      </c>
      <c r="N64" s="81">
        <f t="shared" si="2"/>
        <v>7776.36</v>
      </c>
    </row>
    <row r="65" spans="1:14" customFormat="1" ht="15" x14ac:dyDescent="0.25">
      <c r="A65" s="42">
        <v>50</v>
      </c>
      <c r="B65" s="22" t="s">
        <v>46</v>
      </c>
      <c r="C65" s="31">
        <v>24.1</v>
      </c>
      <c r="D65" s="22" t="s">
        <v>79</v>
      </c>
      <c r="E65" s="24" t="s">
        <v>80</v>
      </c>
      <c r="F65" s="72" t="s">
        <v>41</v>
      </c>
      <c r="G65" s="68">
        <v>9.09</v>
      </c>
      <c r="H65" s="78">
        <f t="shared" si="0"/>
        <v>705.5</v>
      </c>
      <c r="I65" s="79">
        <v>6412.99</v>
      </c>
      <c r="J65" s="8"/>
      <c r="K65" s="80"/>
      <c r="L65" s="80"/>
      <c r="M65" s="81">
        <f t="shared" si="1"/>
        <v>752.43</v>
      </c>
      <c r="N65" s="81">
        <f t="shared" si="2"/>
        <v>6839.59</v>
      </c>
    </row>
    <row r="66" spans="1:14" customFormat="1" ht="30" x14ac:dyDescent="0.25">
      <c r="A66" s="42">
        <v>51</v>
      </c>
      <c r="B66" s="22" t="s">
        <v>46</v>
      </c>
      <c r="C66" s="23">
        <v>25</v>
      </c>
      <c r="D66" s="22" t="s">
        <v>94</v>
      </c>
      <c r="E66" s="24" t="s">
        <v>95</v>
      </c>
      <c r="F66" s="72" t="s">
        <v>14</v>
      </c>
      <c r="G66" s="68">
        <v>0.09</v>
      </c>
      <c r="H66" s="78">
        <f t="shared" si="0"/>
        <v>18737.11</v>
      </c>
      <c r="I66" s="79">
        <v>1686.34</v>
      </c>
      <c r="J66" s="8"/>
      <c r="K66" s="80"/>
      <c r="L66" s="80"/>
      <c r="M66" s="81">
        <f t="shared" si="1"/>
        <v>19983.59</v>
      </c>
      <c r="N66" s="81">
        <f t="shared" si="2"/>
        <v>1798.52</v>
      </c>
    </row>
    <row r="67" spans="1:14" customFormat="1" ht="45" x14ac:dyDescent="0.25">
      <c r="A67" s="42">
        <v>52</v>
      </c>
      <c r="B67" s="22" t="s">
        <v>46</v>
      </c>
      <c r="C67" s="23">
        <v>26</v>
      </c>
      <c r="D67" s="22" t="s">
        <v>87</v>
      </c>
      <c r="E67" s="24" t="s">
        <v>88</v>
      </c>
      <c r="F67" s="72" t="s">
        <v>25</v>
      </c>
      <c r="G67" s="70">
        <v>0.439</v>
      </c>
      <c r="H67" s="78">
        <f t="shared" si="0"/>
        <v>74215.92</v>
      </c>
      <c r="I67" s="79">
        <v>32580.79</v>
      </c>
      <c r="J67" s="8"/>
      <c r="K67" s="80"/>
      <c r="L67" s="80"/>
      <c r="M67" s="81">
        <f t="shared" si="1"/>
        <v>79153.13</v>
      </c>
      <c r="N67" s="81">
        <f t="shared" si="2"/>
        <v>34748.22</v>
      </c>
    </row>
    <row r="68" spans="1:14" customFormat="1" ht="45" x14ac:dyDescent="0.25">
      <c r="A68" s="42">
        <v>53</v>
      </c>
      <c r="B68" s="22" t="s">
        <v>46</v>
      </c>
      <c r="C68" s="23">
        <v>27</v>
      </c>
      <c r="D68" s="22" t="s">
        <v>60</v>
      </c>
      <c r="E68" s="24" t="s">
        <v>61</v>
      </c>
      <c r="F68" s="72" t="s">
        <v>25</v>
      </c>
      <c r="G68" s="70">
        <v>0.28299999999999997</v>
      </c>
      <c r="H68" s="78">
        <f t="shared" si="0"/>
        <v>33904.730000000003</v>
      </c>
      <c r="I68" s="79">
        <v>9595.0400000000009</v>
      </c>
      <c r="J68" s="8"/>
      <c r="K68" s="80"/>
      <c r="L68" s="80"/>
      <c r="M68" s="81">
        <f t="shared" si="1"/>
        <v>36160.239999999998</v>
      </c>
      <c r="N68" s="81">
        <f t="shared" si="2"/>
        <v>10233.35</v>
      </c>
    </row>
    <row r="69" spans="1:14" customFormat="1" ht="30" x14ac:dyDescent="0.25">
      <c r="A69" s="42">
        <v>54</v>
      </c>
      <c r="B69" s="22" t="s">
        <v>46</v>
      </c>
      <c r="C69" s="23">
        <v>28</v>
      </c>
      <c r="D69" s="22" t="s">
        <v>62</v>
      </c>
      <c r="E69" s="24" t="s">
        <v>63</v>
      </c>
      <c r="F69" s="72" t="s">
        <v>25</v>
      </c>
      <c r="G69" s="70">
        <v>0.28299999999999997</v>
      </c>
      <c r="H69" s="78">
        <f t="shared" si="0"/>
        <v>11839.26</v>
      </c>
      <c r="I69" s="79">
        <v>3350.51</v>
      </c>
      <c r="J69" s="8"/>
      <c r="K69" s="80"/>
      <c r="L69" s="80"/>
      <c r="M69" s="81">
        <f t="shared" si="1"/>
        <v>12626.87</v>
      </c>
      <c r="N69" s="81">
        <f t="shared" si="2"/>
        <v>3573.4</v>
      </c>
    </row>
    <row r="70" spans="1:14" customFormat="1" ht="45" x14ac:dyDescent="0.25">
      <c r="A70" s="42">
        <v>55</v>
      </c>
      <c r="B70" s="22" t="s">
        <v>46</v>
      </c>
      <c r="C70" s="23">
        <v>29</v>
      </c>
      <c r="D70" s="22" t="s">
        <v>47</v>
      </c>
      <c r="E70" s="24" t="s">
        <v>48</v>
      </c>
      <c r="F70" s="72" t="s">
        <v>25</v>
      </c>
      <c r="G70" s="68">
        <v>7.0000000000000007E-2</v>
      </c>
      <c r="H70" s="78">
        <f t="shared" si="0"/>
        <v>84363.43</v>
      </c>
      <c r="I70" s="79">
        <v>5905.44</v>
      </c>
      <c r="J70" s="8"/>
      <c r="K70" s="80"/>
      <c r="L70" s="80"/>
      <c r="M70" s="81">
        <f t="shared" si="1"/>
        <v>89975.7</v>
      </c>
      <c r="N70" s="81">
        <f t="shared" si="2"/>
        <v>6298.3</v>
      </c>
    </row>
    <row r="71" spans="1:14" customFormat="1" ht="30" x14ac:dyDescent="0.25">
      <c r="A71" s="42">
        <v>56</v>
      </c>
      <c r="B71" s="22" t="s">
        <v>46</v>
      </c>
      <c r="C71" s="23">
        <v>30</v>
      </c>
      <c r="D71" s="22" t="s">
        <v>49</v>
      </c>
      <c r="E71" s="24" t="s">
        <v>50</v>
      </c>
      <c r="F71" s="72" t="s">
        <v>25</v>
      </c>
      <c r="G71" s="70">
        <v>6.4000000000000001E-2</v>
      </c>
      <c r="H71" s="78">
        <f t="shared" si="0"/>
        <v>120412.5</v>
      </c>
      <c r="I71" s="79">
        <v>7706.4</v>
      </c>
      <c r="J71" s="8"/>
      <c r="K71" s="80"/>
      <c r="L71" s="80"/>
      <c r="M71" s="81">
        <f t="shared" si="1"/>
        <v>128422.93</v>
      </c>
      <c r="N71" s="81">
        <f t="shared" si="2"/>
        <v>8219.07</v>
      </c>
    </row>
    <row r="72" spans="1:14" customFormat="1" ht="45" x14ac:dyDescent="0.25">
      <c r="A72" s="42">
        <v>57</v>
      </c>
      <c r="B72" s="22" t="s">
        <v>46</v>
      </c>
      <c r="C72" s="23">
        <v>31</v>
      </c>
      <c r="D72" s="22" t="s">
        <v>51</v>
      </c>
      <c r="E72" s="24" t="s">
        <v>52</v>
      </c>
      <c r="F72" s="72" t="s">
        <v>14</v>
      </c>
      <c r="G72" s="68">
        <v>5.07</v>
      </c>
      <c r="H72" s="78">
        <f t="shared" si="0"/>
        <v>215044.19</v>
      </c>
      <c r="I72" s="79">
        <v>1090274.04</v>
      </c>
      <c r="J72" s="8"/>
      <c r="K72" s="80"/>
      <c r="L72" s="80"/>
      <c r="M72" s="81">
        <f t="shared" si="1"/>
        <v>229349.98</v>
      </c>
      <c r="N72" s="81">
        <f t="shared" si="2"/>
        <v>1162804.3999999999</v>
      </c>
    </row>
    <row r="73" spans="1:14" customFormat="1" ht="30" x14ac:dyDescent="0.25">
      <c r="A73" s="42">
        <v>58</v>
      </c>
      <c r="B73" s="22" t="s">
        <v>46</v>
      </c>
      <c r="C73" s="23">
        <v>32</v>
      </c>
      <c r="D73" s="22" t="s">
        <v>53</v>
      </c>
      <c r="E73" s="24" t="s">
        <v>54</v>
      </c>
      <c r="F73" s="72" t="s">
        <v>19</v>
      </c>
      <c r="G73" s="71">
        <v>4</v>
      </c>
      <c r="H73" s="78">
        <f t="shared" si="0"/>
        <v>23455.9</v>
      </c>
      <c r="I73" s="79">
        <v>93823.6</v>
      </c>
      <c r="J73" s="8"/>
      <c r="K73" s="80"/>
      <c r="L73" s="80"/>
      <c r="M73" s="81">
        <f t="shared" si="1"/>
        <v>25016.3</v>
      </c>
      <c r="N73" s="81">
        <f t="shared" si="2"/>
        <v>100065.2</v>
      </c>
    </row>
    <row r="74" spans="1:14" customFormat="1" ht="15" x14ac:dyDescent="0.25">
      <c r="A74" s="42">
        <v>59</v>
      </c>
      <c r="B74" s="22" t="s">
        <v>46</v>
      </c>
      <c r="C74" s="31">
        <v>32.1</v>
      </c>
      <c r="D74" s="22" t="s">
        <v>55</v>
      </c>
      <c r="E74" s="24" t="s">
        <v>56</v>
      </c>
      <c r="F74" s="72" t="s">
        <v>57</v>
      </c>
      <c r="G74" s="71">
        <v>88</v>
      </c>
      <c r="H74" s="78">
        <f t="shared" si="0"/>
        <v>458.61</v>
      </c>
      <c r="I74" s="79">
        <v>40357.47</v>
      </c>
      <c r="J74" s="8"/>
      <c r="K74" s="80"/>
      <c r="L74" s="80"/>
      <c r="M74" s="81">
        <f t="shared" si="1"/>
        <v>489.12</v>
      </c>
      <c r="N74" s="81">
        <f t="shared" si="2"/>
        <v>43042.559999999998</v>
      </c>
    </row>
    <row r="75" spans="1:14" customFormat="1" ht="45" x14ac:dyDescent="0.25">
      <c r="A75" s="42">
        <v>60</v>
      </c>
      <c r="B75" s="22" t="s">
        <v>46</v>
      </c>
      <c r="C75" s="23">
        <v>33</v>
      </c>
      <c r="D75" s="22" t="s">
        <v>58</v>
      </c>
      <c r="E75" s="24" t="s">
        <v>59</v>
      </c>
      <c r="F75" s="72" t="s">
        <v>25</v>
      </c>
      <c r="G75" s="68">
        <v>0.64</v>
      </c>
      <c r="H75" s="78">
        <f t="shared" si="0"/>
        <v>7771.86</v>
      </c>
      <c r="I75" s="79">
        <v>4973.99</v>
      </c>
      <c r="J75" s="8"/>
      <c r="K75" s="80"/>
      <c r="L75" s="80"/>
      <c r="M75" s="81">
        <f t="shared" si="1"/>
        <v>8288.8799999999992</v>
      </c>
      <c r="N75" s="81">
        <f t="shared" si="2"/>
        <v>5304.88</v>
      </c>
    </row>
    <row r="76" spans="1:14" customFormat="1" ht="45" x14ac:dyDescent="0.25">
      <c r="A76" s="42">
        <v>61</v>
      </c>
      <c r="B76" s="22" t="s">
        <v>46</v>
      </c>
      <c r="C76" s="23">
        <v>34</v>
      </c>
      <c r="D76" s="22" t="s">
        <v>60</v>
      </c>
      <c r="E76" s="24" t="s">
        <v>61</v>
      </c>
      <c r="F76" s="72" t="s">
        <v>25</v>
      </c>
      <c r="G76" s="68">
        <v>0.28000000000000003</v>
      </c>
      <c r="H76" s="78">
        <f t="shared" si="0"/>
        <v>29483.11</v>
      </c>
      <c r="I76" s="79">
        <v>8255.27</v>
      </c>
      <c r="J76" s="8"/>
      <c r="K76" s="80"/>
      <c r="L76" s="80"/>
      <c r="M76" s="81">
        <f t="shared" si="1"/>
        <v>31444.47</v>
      </c>
      <c r="N76" s="81">
        <f t="shared" si="2"/>
        <v>8804.4500000000007</v>
      </c>
    </row>
    <row r="77" spans="1:14" customFormat="1" ht="30" x14ac:dyDescent="0.25">
      <c r="A77" s="42">
        <v>62</v>
      </c>
      <c r="B77" s="22" t="s">
        <v>46</v>
      </c>
      <c r="C77" s="23">
        <v>35</v>
      </c>
      <c r="D77" s="22" t="s">
        <v>62</v>
      </c>
      <c r="E77" s="24" t="s">
        <v>63</v>
      </c>
      <c r="F77" s="72" t="s">
        <v>25</v>
      </c>
      <c r="G77" s="68">
        <v>0.28000000000000003</v>
      </c>
      <c r="H77" s="78">
        <f t="shared" si="0"/>
        <v>10294.209999999999</v>
      </c>
      <c r="I77" s="79">
        <v>2882.38</v>
      </c>
      <c r="J77" s="8"/>
      <c r="K77" s="80"/>
      <c r="L77" s="80"/>
      <c r="M77" s="81">
        <f t="shared" si="1"/>
        <v>10979.03</v>
      </c>
      <c r="N77" s="81">
        <f t="shared" si="2"/>
        <v>3074.13</v>
      </c>
    </row>
    <row r="78" spans="1:14" customFormat="1" ht="45" x14ac:dyDescent="0.25">
      <c r="A78" s="42">
        <v>63</v>
      </c>
      <c r="B78" s="22" t="s">
        <v>46</v>
      </c>
      <c r="C78" s="23">
        <v>36</v>
      </c>
      <c r="D78" s="22" t="s">
        <v>23</v>
      </c>
      <c r="E78" s="24" t="s">
        <v>64</v>
      </c>
      <c r="F78" s="72" t="s">
        <v>25</v>
      </c>
      <c r="G78" s="70">
        <v>0.39900000000000002</v>
      </c>
      <c r="H78" s="78">
        <f t="shared" si="0"/>
        <v>161465.21</v>
      </c>
      <c r="I78" s="79">
        <v>64424.62</v>
      </c>
      <c r="J78" s="8"/>
      <c r="K78" s="80"/>
      <c r="L78" s="80"/>
      <c r="M78" s="81">
        <f t="shared" si="1"/>
        <v>172206.67</v>
      </c>
      <c r="N78" s="81">
        <f t="shared" si="2"/>
        <v>68710.460000000006</v>
      </c>
    </row>
    <row r="79" spans="1:14" customFormat="1" ht="30" x14ac:dyDescent="0.25">
      <c r="A79" s="42">
        <v>64</v>
      </c>
      <c r="B79" s="22" t="s">
        <v>46</v>
      </c>
      <c r="C79" s="23">
        <v>37</v>
      </c>
      <c r="D79" s="22" t="s">
        <v>66</v>
      </c>
      <c r="E79" s="24" t="s">
        <v>67</v>
      </c>
      <c r="F79" s="72" t="s">
        <v>14</v>
      </c>
      <c r="G79" s="72"/>
      <c r="H79" s="78"/>
      <c r="I79" s="79"/>
      <c r="J79" s="8"/>
      <c r="K79" s="80"/>
      <c r="L79" s="80"/>
      <c r="M79" s="81"/>
      <c r="N79" s="81"/>
    </row>
    <row r="80" spans="1:14" customFormat="1" ht="45" x14ac:dyDescent="0.25">
      <c r="A80" s="42">
        <v>65</v>
      </c>
      <c r="B80" s="22" t="s">
        <v>46</v>
      </c>
      <c r="C80" s="23">
        <v>38</v>
      </c>
      <c r="D80" s="22" t="s">
        <v>68</v>
      </c>
      <c r="E80" s="24" t="s">
        <v>69</v>
      </c>
      <c r="F80" s="72" t="s">
        <v>25</v>
      </c>
      <c r="G80" s="72"/>
      <c r="H80" s="78"/>
      <c r="I80" s="79"/>
      <c r="J80" s="8"/>
      <c r="K80" s="80"/>
      <c r="L80" s="80"/>
      <c r="M80" s="81"/>
      <c r="N80" s="81"/>
    </row>
    <row r="81" spans="1:14" customFormat="1" ht="30" x14ac:dyDescent="0.25">
      <c r="A81" s="42">
        <v>66</v>
      </c>
      <c r="B81" s="22" t="s">
        <v>46</v>
      </c>
      <c r="C81" s="23">
        <v>39</v>
      </c>
      <c r="D81" s="22" t="s">
        <v>70</v>
      </c>
      <c r="E81" s="24" t="s">
        <v>71</v>
      </c>
      <c r="F81" s="72" t="s">
        <v>14</v>
      </c>
      <c r="G81" s="68">
        <v>0.19</v>
      </c>
      <c r="H81" s="78">
        <f t="shared" si="0"/>
        <v>1057981</v>
      </c>
      <c r="I81" s="79">
        <v>201016.39</v>
      </c>
      <c r="J81" s="8"/>
      <c r="K81" s="80"/>
      <c r="L81" s="80"/>
      <c r="M81" s="81">
        <f t="shared" si="1"/>
        <v>1128363.0900000001</v>
      </c>
      <c r="N81" s="81">
        <f t="shared" si="2"/>
        <v>214388.99</v>
      </c>
    </row>
    <row r="82" spans="1:14" customFormat="1" ht="45" x14ac:dyDescent="0.25">
      <c r="A82" s="42">
        <v>67</v>
      </c>
      <c r="B82" s="22" t="s">
        <v>46</v>
      </c>
      <c r="C82" s="23">
        <v>40</v>
      </c>
      <c r="D82" s="22" t="s">
        <v>68</v>
      </c>
      <c r="E82" s="24" t="s">
        <v>73</v>
      </c>
      <c r="F82" s="72" t="s">
        <v>25</v>
      </c>
      <c r="G82" s="70">
        <v>1.9E-2</v>
      </c>
      <c r="H82" s="78">
        <f t="shared" ref="H82:H145" si="3">I82/G82</f>
        <v>190144.21</v>
      </c>
      <c r="I82" s="79">
        <v>3612.74</v>
      </c>
      <c r="J82" s="8"/>
      <c r="K82" s="80"/>
      <c r="L82" s="80"/>
      <c r="M82" s="81">
        <f t="shared" ref="M82:M145" si="4">H82*$J$9*$K$9</f>
        <v>202793.54</v>
      </c>
      <c r="N82" s="81">
        <f t="shared" ref="N82:N145" si="5">G82*M82</f>
        <v>3853.08</v>
      </c>
    </row>
    <row r="83" spans="1:14" customFormat="1" ht="60" x14ac:dyDescent="0.25">
      <c r="A83" s="42">
        <v>68</v>
      </c>
      <c r="B83" s="22" t="s">
        <v>46</v>
      </c>
      <c r="C83" s="23">
        <v>41</v>
      </c>
      <c r="D83" s="22" t="s">
        <v>26</v>
      </c>
      <c r="E83" s="24" t="s">
        <v>74</v>
      </c>
      <c r="F83" s="72" t="s">
        <v>28</v>
      </c>
      <c r="G83" s="71">
        <v>778</v>
      </c>
      <c r="H83" s="78">
        <f t="shared" si="3"/>
        <v>397.15</v>
      </c>
      <c r="I83" s="79">
        <v>308979.28000000003</v>
      </c>
      <c r="J83" s="8"/>
      <c r="K83" s="80"/>
      <c r="L83" s="80"/>
      <c r="M83" s="81">
        <f t="shared" si="4"/>
        <v>423.57</v>
      </c>
      <c r="N83" s="81">
        <f t="shared" si="5"/>
        <v>329537.46000000002</v>
      </c>
    </row>
    <row r="84" spans="1:14" customFormat="1" ht="60" x14ac:dyDescent="0.25">
      <c r="A84" s="42">
        <v>69</v>
      </c>
      <c r="B84" s="22" t="s">
        <v>46</v>
      </c>
      <c r="C84" s="23">
        <v>42</v>
      </c>
      <c r="D84" s="22" t="s">
        <v>26</v>
      </c>
      <c r="E84" s="24" t="s">
        <v>96</v>
      </c>
      <c r="F84" s="72" t="s">
        <v>28</v>
      </c>
      <c r="G84" s="71">
        <v>1263</v>
      </c>
      <c r="H84" s="78">
        <f t="shared" si="3"/>
        <v>397.15</v>
      </c>
      <c r="I84" s="79">
        <v>501594.89</v>
      </c>
      <c r="J84" s="8"/>
      <c r="K84" s="80"/>
      <c r="L84" s="80"/>
      <c r="M84" s="81">
        <f t="shared" si="4"/>
        <v>423.57</v>
      </c>
      <c r="N84" s="81">
        <f t="shared" si="5"/>
        <v>534968.91</v>
      </c>
    </row>
    <row r="85" spans="1:14" customFormat="1" ht="30" x14ac:dyDescent="0.25">
      <c r="A85" s="42">
        <v>70</v>
      </c>
      <c r="B85" s="22" t="s">
        <v>46</v>
      </c>
      <c r="C85" s="23">
        <v>43</v>
      </c>
      <c r="D85" s="22" t="s">
        <v>53</v>
      </c>
      <c r="E85" s="24" t="s">
        <v>54</v>
      </c>
      <c r="F85" s="72" t="s">
        <v>19</v>
      </c>
      <c r="G85" s="69">
        <v>7.9</v>
      </c>
      <c r="H85" s="78">
        <f t="shared" si="3"/>
        <v>26894.03</v>
      </c>
      <c r="I85" s="79">
        <v>212462.8</v>
      </c>
      <c r="J85" s="8"/>
      <c r="K85" s="80"/>
      <c r="L85" s="80"/>
      <c r="M85" s="81">
        <f t="shared" si="4"/>
        <v>28683.15</v>
      </c>
      <c r="N85" s="81">
        <f t="shared" si="5"/>
        <v>226596.89</v>
      </c>
    </row>
    <row r="86" spans="1:14" customFormat="1" ht="15" x14ac:dyDescent="0.25">
      <c r="A86" s="42">
        <v>71</v>
      </c>
      <c r="B86" s="22" t="s">
        <v>46</v>
      </c>
      <c r="C86" s="31">
        <v>43.1</v>
      </c>
      <c r="D86" s="22" t="s">
        <v>55</v>
      </c>
      <c r="E86" s="24" t="s">
        <v>56</v>
      </c>
      <c r="F86" s="72" t="s">
        <v>57</v>
      </c>
      <c r="G86" s="69">
        <v>173.8</v>
      </c>
      <c r="H86" s="78">
        <f t="shared" si="3"/>
        <v>458.61</v>
      </c>
      <c r="I86" s="79">
        <v>79706.009999999995</v>
      </c>
      <c r="J86" s="8"/>
      <c r="K86" s="80"/>
      <c r="L86" s="80"/>
      <c r="M86" s="81">
        <f t="shared" si="4"/>
        <v>489.12</v>
      </c>
      <c r="N86" s="81">
        <f t="shared" si="5"/>
        <v>85009.06</v>
      </c>
    </row>
    <row r="87" spans="1:14" customFormat="1" ht="30" x14ac:dyDescent="0.25">
      <c r="A87" s="42">
        <v>72</v>
      </c>
      <c r="B87" s="22" t="s">
        <v>46</v>
      </c>
      <c r="C87" s="23">
        <v>44</v>
      </c>
      <c r="D87" s="22" t="s">
        <v>76</v>
      </c>
      <c r="E87" s="24" t="s">
        <v>77</v>
      </c>
      <c r="F87" s="72" t="s">
        <v>78</v>
      </c>
      <c r="G87" s="69">
        <v>1.9</v>
      </c>
      <c r="H87" s="78">
        <f t="shared" si="3"/>
        <v>12964.07</v>
      </c>
      <c r="I87" s="79">
        <v>24631.73</v>
      </c>
      <c r="J87" s="8"/>
      <c r="K87" s="80"/>
      <c r="L87" s="80"/>
      <c r="M87" s="81">
        <f t="shared" si="4"/>
        <v>13826.5</v>
      </c>
      <c r="N87" s="81">
        <f t="shared" si="5"/>
        <v>26270.35</v>
      </c>
    </row>
    <row r="88" spans="1:14" customFormat="1" ht="15" x14ac:dyDescent="0.25">
      <c r="A88" s="42">
        <v>73</v>
      </c>
      <c r="B88" s="22" t="s">
        <v>46</v>
      </c>
      <c r="C88" s="31">
        <v>44.1</v>
      </c>
      <c r="D88" s="22" t="s">
        <v>79</v>
      </c>
      <c r="E88" s="24" t="s">
        <v>80</v>
      </c>
      <c r="F88" s="72" t="s">
        <v>41</v>
      </c>
      <c r="G88" s="68">
        <v>19.190000000000001</v>
      </c>
      <c r="H88" s="78">
        <f t="shared" si="3"/>
        <v>705.5</v>
      </c>
      <c r="I88" s="79">
        <v>13538.56</v>
      </c>
      <c r="J88" s="8"/>
      <c r="K88" s="80"/>
      <c r="L88" s="80"/>
      <c r="M88" s="81">
        <f t="shared" si="4"/>
        <v>752.43</v>
      </c>
      <c r="N88" s="81">
        <f t="shared" si="5"/>
        <v>14439.13</v>
      </c>
    </row>
    <row r="89" spans="1:14" customFormat="1" ht="30" x14ac:dyDescent="0.25">
      <c r="A89" s="42">
        <v>74</v>
      </c>
      <c r="B89" s="22" t="s">
        <v>46</v>
      </c>
      <c r="C89" s="23">
        <v>45</v>
      </c>
      <c r="D89" s="22" t="s">
        <v>81</v>
      </c>
      <c r="E89" s="24" t="s">
        <v>82</v>
      </c>
      <c r="F89" s="72" t="s">
        <v>78</v>
      </c>
      <c r="G89" s="69">
        <v>1.9</v>
      </c>
      <c r="H89" s="78">
        <f t="shared" si="3"/>
        <v>12585.27</v>
      </c>
      <c r="I89" s="79">
        <v>23912.02</v>
      </c>
      <c r="J89" s="8"/>
      <c r="K89" s="80"/>
      <c r="L89" s="80"/>
      <c r="M89" s="81">
        <f t="shared" si="4"/>
        <v>13422.5</v>
      </c>
      <c r="N89" s="81">
        <f t="shared" si="5"/>
        <v>25502.75</v>
      </c>
    </row>
    <row r="90" spans="1:14" customFormat="1" ht="15" x14ac:dyDescent="0.25">
      <c r="A90" s="42">
        <v>75</v>
      </c>
      <c r="B90" s="22" t="s">
        <v>46</v>
      </c>
      <c r="C90" s="31">
        <v>45.1</v>
      </c>
      <c r="D90" s="22" t="s">
        <v>83</v>
      </c>
      <c r="E90" s="24" t="s">
        <v>84</v>
      </c>
      <c r="F90" s="72" t="s">
        <v>41</v>
      </c>
      <c r="G90" s="68">
        <v>19.190000000000001</v>
      </c>
      <c r="H90" s="78">
        <f t="shared" si="3"/>
        <v>1284.68</v>
      </c>
      <c r="I90" s="79">
        <v>24652.94</v>
      </c>
      <c r="J90" s="8"/>
      <c r="K90" s="80"/>
      <c r="L90" s="80"/>
      <c r="M90" s="81">
        <f t="shared" si="4"/>
        <v>1370.14</v>
      </c>
      <c r="N90" s="81">
        <f t="shared" si="5"/>
        <v>26292.99</v>
      </c>
    </row>
    <row r="91" spans="1:14" customFormat="1" ht="45" x14ac:dyDescent="0.25">
      <c r="A91" s="42">
        <v>76</v>
      </c>
      <c r="B91" s="22" t="s">
        <v>46</v>
      </c>
      <c r="C91" s="23">
        <v>46</v>
      </c>
      <c r="D91" s="22" t="s">
        <v>85</v>
      </c>
      <c r="E91" s="24" t="s">
        <v>86</v>
      </c>
      <c r="F91" s="72" t="s">
        <v>14</v>
      </c>
      <c r="G91" s="68">
        <v>1.28</v>
      </c>
      <c r="H91" s="78">
        <f t="shared" si="3"/>
        <v>73766.66</v>
      </c>
      <c r="I91" s="79">
        <v>94421.33</v>
      </c>
      <c r="J91" s="8"/>
      <c r="K91" s="80"/>
      <c r="L91" s="80"/>
      <c r="M91" s="81">
        <f t="shared" si="4"/>
        <v>78673.98</v>
      </c>
      <c r="N91" s="81">
        <f t="shared" si="5"/>
        <v>100702.69</v>
      </c>
    </row>
    <row r="92" spans="1:14" customFormat="1" ht="15" x14ac:dyDescent="0.25">
      <c r="A92" s="42">
        <v>77</v>
      </c>
      <c r="B92" s="22" t="s">
        <v>46</v>
      </c>
      <c r="C92" s="31">
        <v>46.1</v>
      </c>
      <c r="D92" s="22" t="s">
        <v>83</v>
      </c>
      <c r="E92" s="24" t="s">
        <v>84</v>
      </c>
      <c r="F92" s="72" t="s">
        <v>41</v>
      </c>
      <c r="G92" s="68">
        <v>129.28</v>
      </c>
      <c r="H92" s="78">
        <f t="shared" si="3"/>
        <v>1284.68</v>
      </c>
      <c r="I92" s="79">
        <v>166083.06</v>
      </c>
      <c r="J92" s="8"/>
      <c r="K92" s="80"/>
      <c r="L92" s="80"/>
      <c r="M92" s="81">
        <f t="shared" si="4"/>
        <v>1370.14</v>
      </c>
      <c r="N92" s="81">
        <f t="shared" si="5"/>
        <v>177131.7</v>
      </c>
    </row>
    <row r="93" spans="1:14" customFormat="1" ht="45" x14ac:dyDescent="0.25">
      <c r="A93" s="42">
        <v>78</v>
      </c>
      <c r="B93" s="22" t="s">
        <v>46</v>
      </c>
      <c r="C93" s="23">
        <v>47</v>
      </c>
      <c r="D93" s="22" t="s">
        <v>87</v>
      </c>
      <c r="E93" s="24" t="s">
        <v>88</v>
      </c>
      <c r="F93" s="72" t="s">
        <v>25</v>
      </c>
      <c r="G93" s="70">
        <v>0.128</v>
      </c>
      <c r="H93" s="78">
        <f t="shared" si="3"/>
        <v>74217.58</v>
      </c>
      <c r="I93" s="79">
        <v>9499.85</v>
      </c>
      <c r="J93" s="8"/>
      <c r="K93" s="80"/>
      <c r="L93" s="80"/>
      <c r="M93" s="81">
        <f t="shared" si="4"/>
        <v>79154.899999999994</v>
      </c>
      <c r="N93" s="81">
        <f t="shared" si="5"/>
        <v>10131.83</v>
      </c>
    </row>
    <row r="94" spans="1:14" customFormat="1" ht="60" x14ac:dyDescent="0.25">
      <c r="A94" s="42">
        <v>79</v>
      </c>
      <c r="B94" s="22" t="s">
        <v>46</v>
      </c>
      <c r="C94" s="23">
        <v>48</v>
      </c>
      <c r="D94" s="22" t="s">
        <v>89</v>
      </c>
      <c r="E94" s="24" t="s">
        <v>90</v>
      </c>
      <c r="F94" s="72" t="s">
        <v>25</v>
      </c>
      <c r="G94" s="70">
        <v>0.312</v>
      </c>
      <c r="H94" s="78">
        <f t="shared" si="3"/>
        <v>73851.960000000006</v>
      </c>
      <c r="I94" s="79">
        <v>23041.81</v>
      </c>
      <c r="J94" s="8"/>
      <c r="K94" s="80"/>
      <c r="L94" s="80"/>
      <c r="M94" s="81">
        <f t="shared" si="4"/>
        <v>78764.95</v>
      </c>
      <c r="N94" s="81">
        <f t="shared" si="5"/>
        <v>24574.66</v>
      </c>
    </row>
    <row r="95" spans="1:14" customFormat="1" ht="15" x14ac:dyDescent="0.25">
      <c r="A95" s="42">
        <v>80</v>
      </c>
      <c r="B95" s="22" t="s">
        <v>46</v>
      </c>
      <c r="C95" s="31">
        <v>48.1</v>
      </c>
      <c r="D95" s="22" t="s">
        <v>79</v>
      </c>
      <c r="E95" s="24" t="s">
        <v>80</v>
      </c>
      <c r="F95" s="72" t="s">
        <v>41</v>
      </c>
      <c r="G95" s="68">
        <v>315.12</v>
      </c>
      <c r="H95" s="78">
        <f t="shared" si="3"/>
        <v>705.5</v>
      </c>
      <c r="I95" s="79">
        <v>222317.77</v>
      </c>
      <c r="J95" s="8"/>
      <c r="K95" s="80"/>
      <c r="L95" s="80"/>
      <c r="M95" s="81">
        <f t="shared" si="4"/>
        <v>752.43</v>
      </c>
      <c r="N95" s="81">
        <f t="shared" si="5"/>
        <v>237105.74</v>
      </c>
    </row>
    <row r="96" spans="1:14" customFormat="1" ht="45" x14ac:dyDescent="0.25">
      <c r="A96" s="42">
        <v>81</v>
      </c>
      <c r="B96" s="22" t="s">
        <v>46</v>
      </c>
      <c r="C96" s="23">
        <v>49</v>
      </c>
      <c r="D96" s="22" t="s">
        <v>58</v>
      </c>
      <c r="E96" s="24" t="s">
        <v>91</v>
      </c>
      <c r="F96" s="72" t="s">
        <v>25</v>
      </c>
      <c r="G96" s="70">
        <v>0.20799999999999999</v>
      </c>
      <c r="H96" s="78">
        <f t="shared" si="3"/>
        <v>8938.89</v>
      </c>
      <c r="I96" s="79">
        <v>1859.29</v>
      </c>
      <c r="J96" s="8"/>
      <c r="K96" s="80"/>
      <c r="L96" s="80"/>
      <c r="M96" s="81">
        <f t="shared" si="4"/>
        <v>9533.5499999999993</v>
      </c>
      <c r="N96" s="81">
        <f t="shared" si="5"/>
        <v>1982.98</v>
      </c>
    </row>
    <row r="97" spans="1:14" customFormat="1" ht="15" x14ac:dyDescent="0.25">
      <c r="A97" s="42">
        <v>82</v>
      </c>
      <c r="B97" s="22" t="s">
        <v>46</v>
      </c>
      <c r="C97" s="31">
        <v>49.1</v>
      </c>
      <c r="D97" s="22" t="s">
        <v>79</v>
      </c>
      <c r="E97" s="24" t="s">
        <v>80</v>
      </c>
      <c r="F97" s="72" t="s">
        <v>41</v>
      </c>
      <c r="G97" s="68">
        <v>210.08</v>
      </c>
      <c r="H97" s="78">
        <f t="shared" si="3"/>
        <v>705.5</v>
      </c>
      <c r="I97" s="79">
        <v>148211.89000000001</v>
      </c>
      <c r="J97" s="8"/>
      <c r="K97" s="80"/>
      <c r="L97" s="80"/>
      <c r="M97" s="81">
        <f t="shared" si="4"/>
        <v>752.43</v>
      </c>
      <c r="N97" s="81">
        <f t="shared" si="5"/>
        <v>158070.49</v>
      </c>
    </row>
    <row r="98" spans="1:14" customFormat="1" ht="45" x14ac:dyDescent="0.25">
      <c r="A98" s="42">
        <v>83</v>
      </c>
      <c r="B98" s="22" t="s">
        <v>46</v>
      </c>
      <c r="C98" s="23">
        <v>50</v>
      </c>
      <c r="D98" s="22" t="s">
        <v>87</v>
      </c>
      <c r="E98" s="24" t="s">
        <v>88</v>
      </c>
      <c r="F98" s="72" t="s">
        <v>25</v>
      </c>
      <c r="G98" s="70">
        <v>0.312</v>
      </c>
      <c r="H98" s="78">
        <f t="shared" si="3"/>
        <v>74216.7</v>
      </c>
      <c r="I98" s="79">
        <v>23155.61</v>
      </c>
      <c r="J98" s="8"/>
      <c r="K98" s="80"/>
      <c r="L98" s="80"/>
      <c r="M98" s="81">
        <f t="shared" si="4"/>
        <v>79153.960000000006</v>
      </c>
      <c r="N98" s="81">
        <f t="shared" si="5"/>
        <v>24696.04</v>
      </c>
    </row>
    <row r="99" spans="1:14" customFormat="1" ht="45" x14ac:dyDescent="0.25">
      <c r="A99" s="42">
        <v>84</v>
      </c>
      <c r="B99" s="22" t="s">
        <v>46</v>
      </c>
      <c r="C99" s="23">
        <v>51</v>
      </c>
      <c r="D99" s="22" t="s">
        <v>60</v>
      </c>
      <c r="E99" s="24" t="s">
        <v>61</v>
      </c>
      <c r="F99" s="72" t="s">
        <v>25</v>
      </c>
      <c r="G99" s="70">
        <v>0.20799999999999999</v>
      </c>
      <c r="H99" s="78">
        <f t="shared" si="3"/>
        <v>33905.14</v>
      </c>
      <c r="I99" s="79">
        <v>7052.27</v>
      </c>
      <c r="J99" s="8"/>
      <c r="K99" s="80"/>
      <c r="L99" s="80"/>
      <c r="M99" s="81">
        <f t="shared" si="4"/>
        <v>36160.68</v>
      </c>
      <c r="N99" s="81">
        <f t="shared" si="5"/>
        <v>7521.42</v>
      </c>
    </row>
    <row r="100" spans="1:14" customFormat="1" ht="30" x14ac:dyDescent="0.25">
      <c r="A100" s="42">
        <v>85</v>
      </c>
      <c r="B100" s="22" t="s">
        <v>46</v>
      </c>
      <c r="C100" s="23">
        <v>52</v>
      </c>
      <c r="D100" s="22" t="s">
        <v>62</v>
      </c>
      <c r="E100" s="24" t="s">
        <v>63</v>
      </c>
      <c r="F100" s="72" t="s">
        <v>25</v>
      </c>
      <c r="G100" s="70">
        <v>0.20799999999999999</v>
      </c>
      <c r="H100" s="78">
        <f t="shared" si="3"/>
        <v>11839.09</v>
      </c>
      <c r="I100" s="79">
        <v>2462.5300000000002</v>
      </c>
      <c r="J100" s="8"/>
      <c r="K100" s="80"/>
      <c r="L100" s="80"/>
      <c r="M100" s="81">
        <f t="shared" si="4"/>
        <v>12626.68</v>
      </c>
      <c r="N100" s="81">
        <f t="shared" si="5"/>
        <v>2626.35</v>
      </c>
    </row>
    <row r="101" spans="1:14" customFormat="1" ht="15" x14ac:dyDescent="0.25">
      <c r="A101" s="48"/>
      <c r="B101" s="48"/>
      <c r="C101" s="48"/>
      <c r="D101" s="48"/>
      <c r="E101" s="46" t="s">
        <v>45</v>
      </c>
      <c r="F101" s="91"/>
      <c r="G101" s="91"/>
      <c r="H101" s="94"/>
      <c r="I101" s="91"/>
      <c r="J101" s="95"/>
      <c r="K101" s="85"/>
      <c r="L101" s="85"/>
      <c r="M101" s="87"/>
      <c r="N101" s="87">
        <f>SUM(N36:N100)</f>
        <v>7031104.9800000004</v>
      </c>
    </row>
    <row r="102" spans="1:14" customFormat="1" ht="15" x14ac:dyDescent="0.25">
      <c r="A102" s="44"/>
      <c r="B102" s="44"/>
      <c r="C102" s="44"/>
      <c r="D102" s="44"/>
      <c r="E102" s="10" t="s">
        <v>1326</v>
      </c>
      <c r="F102" s="90"/>
      <c r="G102" s="73"/>
      <c r="H102" s="92"/>
      <c r="I102" s="88"/>
      <c r="J102" s="89"/>
      <c r="K102" s="90"/>
      <c r="L102" s="90"/>
      <c r="M102" s="93"/>
      <c r="N102" s="93"/>
    </row>
    <row r="103" spans="1:14" customFormat="1" ht="45" x14ac:dyDescent="0.25">
      <c r="A103" s="42">
        <v>86</v>
      </c>
      <c r="B103" s="22" t="s">
        <v>648</v>
      </c>
      <c r="C103" s="23">
        <v>1</v>
      </c>
      <c r="D103" s="22" t="s">
        <v>203</v>
      </c>
      <c r="E103" s="24" t="s">
        <v>649</v>
      </c>
      <c r="F103" s="72" t="s">
        <v>196</v>
      </c>
      <c r="G103" s="68">
        <v>0.11</v>
      </c>
      <c r="H103" s="78">
        <f t="shared" si="3"/>
        <v>553032.27</v>
      </c>
      <c r="I103" s="79">
        <v>60833.55</v>
      </c>
      <c r="J103" s="8"/>
      <c r="K103" s="80"/>
      <c r="L103" s="80"/>
      <c r="M103" s="81">
        <f t="shared" si="4"/>
        <v>589822.68999999994</v>
      </c>
      <c r="N103" s="81">
        <f t="shared" si="5"/>
        <v>64880.5</v>
      </c>
    </row>
    <row r="104" spans="1:14" customFormat="1" ht="30" x14ac:dyDescent="0.25">
      <c r="A104" s="42">
        <v>87</v>
      </c>
      <c r="B104" s="22" t="s">
        <v>648</v>
      </c>
      <c r="C104" s="23">
        <v>2</v>
      </c>
      <c r="D104" s="22" t="s">
        <v>650</v>
      </c>
      <c r="E104" s="24" t="s">
        <v>651</v>
      </c>
      <c r="F104" s="72" t="s">
        <v>32</v>
      </c>
      <c r="G104" s="71">
        <v>1</v>
      </c>
      <c r="H104" s="78">
        <f t="shared" si="3"/>
        <v>179272.64</v>
      </c>
      <c r="I104" s="79">
        <v>179272.64</v>
      </c>
      <c r="J104" s="8"/>
      <c r="K104" s="80"/>
      <c r="L104" s="80"/>
      <c r="M104" s="81">
        <f t="shared" si="4"/>
        <v>191198.74</v>
      </c>
      <c r="N104" s="81">
        <f t="shared" si="5"/>
        <v>191198.74</v>
      </c>
    </row>
    <row r="105" spans="1:14" customFormat="1" ht="45" x14ac:dyDescent="0.25">
      <c r="A105" s="42">
        <v>88</v>
      </c>
      <c r="B105" s="22" t="s">
        <v>648</v>
      </c>
      <c r="C105" s="23">
        <v>3</v>
      </c>
      <c r="D105" s="22" t="s">
        <v>652</v>
      </c>
      <c r="E105" s="24" t="s">
        <v>653</v>
      </c>
      <c r="F105" s="72" t="s">
        <v>28</v>
      </c>
      <c r="G105" s="71">
        <v>96</v>
      </c>
      <c r="H105" s="78">
        <f t="shared" si="3"/>
        <v>66.36</v>
      </c>
      <c r="I105" s="79">
        <v>6370.18</v>
      </c>
      <c r="J105" s="8"/>
      <c r="K105" s="80"/>
      <c r="L105" s="80"/>
      <c r="M105" s="81">
        <f t="shared" si="4"/>
        <v>70.77</v>
      </c>
      <c r="N105" s="81">
        <f t="shared" si="5"/>
        <v>6793.92</v>
      </c>
    </row>
    <row r="106" spans="1:14" customFormat="1" ht="45" x14ac:dyDescent="0.25">
      <c r="A106" s="42">
        <v>89</v>
      </c>
      <c r="B106" s="22" t="s">
        <v>648</v>
      </c>
      <c r="C106" s="23">
        <v>4</v>
      </c>
      <c r="D106" s="22" t="s">
        <v>654</v>
      </c>
      <c r="E106" s="24" t="s">
        <v>655</v>
      </c>
      <c r="F106" s="72" t="s">
        <v>28</v>
      </c>
      <c r="G106" s="69">
        <v>6.9</v>
      </c>
      <c r="H106" s="78">
        <f t="shared" si="3"/>
        <v>62.85</v>
      </c>
      <c r="I106" s="79">
        <v>433.69</v>
      </c>
      <c r="J106" s="8"/>
      <c r="K106" s="80"/>
      <c r="L106" s="80"/>
      <c r="M106" s="81">
        <f t="shared" si="4"/>
        <v>67.03</v>
      </c>
      <c r="N106" s="81">
        <f t="shared" si="5"/>
        <v>462.51</v>
      </c>
    </row>
    <row r="107" spans="1:14" customFormat="1" ht="60" x14ac:dyDescent="0.25">
      <c r="A107" s="42">
        <v>90</v>
      </c>
      <c r="B107" s="22" t="s">
        <v>648</v>
      </c>
      <c r="C107" s="23">
        <v>5</v>
      </c>
      <c r="D107" s="22" t="s">
        <v>656</v>
      </c>
      <c r="E107" s="24" t="s">
        <v>657</v>
      </c>
      <c r="F107" s="72" t="s">
        <v>28</v>
      </c>
      <c r="G107" s="69">
        <v>102.9</v>
      </c>
      <c r="H107" s="78">
        <f t="shared" si="3"/>
        <v>62.86</v>
      </c>
      <c r="I107" s="79">
        <v>6468.59</v>
      </c>
      <c r="J107" s="8"/>
      <c r="K107" s="80"/>
      <c r="L107" s="80"/>
      <c r="M107" s="81">
        <f t="shared" si="4"/>
        <v>67.040000000000006</v>
      </c>
      <c r="N107" s="81">
        <f t="shared" si="5"/>
        <v>6898.42</v>
      </c>
    </row>
    <row r="108" spans="1:14" customFormat="1" ht="30" x14ac:dyDescent="0.25">
      <c r="A108" s="42">
        <v>91</v>
      </c>
      <c r="B108" s="22" t="s">
        <v>648</v>
      </c>
      <c r="C108" s="23">
        <v>6</v>
      </c>
      <c r="D108" s="22" t="s">
        <v>658</v>
      </c>
      <c r="E108" s="24" t="s">
        <v>659</v>
      </c>
      <c r="F108" s="72" t="s">
        <v>32</v>
      </c>
      <c r="G108" s="69">
        <v>1.1000000000000001</v>
      </c>
      <c r="H108" s="78">
        <f t="shared" si="3"/>
        <v>234459.95</v>
      </c>
      <c r="I108" s="79">
        <v>257905.95</v>
      </c>
      <c r="J108" s="8"/>
      <c r="K108" s="80"/>
      <c r="L108" s="80"/>
      <c r="M108" s="81">
        <f t="shared" si="4"/>
        <v>250057.38</v>
      </c>
      <c r="N108" s="81">
        <f t="shared" si="5"/>
        <v>275063.12</v>
      </c>
    </row>
    <row r="109" spans="1:14" customFormat="1" ht="30" x14ac:dyDescent="0.25">
      <c r="A109" s="42">
        <v>92</v>
      </c>
      <c r="B109" s="22" t="s">
        <v>648</v>
      </c>
      <c r="C109" s="31">
        <v>6.1</v>
      </c>
      <c r="D109" s="22" t="s">
        <v>660</v>
      </c>
      <c r="E109" s="24" t="s">
        <v>661</v>
      </c>
      <c r="F109" s="72" t="s">
        <v>97</v>
      </c>
      <c r="G109" s="69">
        <v>111.1</v>
      </c>
      <c r="H109" s="78">
        <f t="shared" si="3"/>
        <v>5253.52</v>
      </c>
      <c r="I109" s="79">
        <v>583666.06000000006</v>
      </c>
      <c r="J109" s="8"/>
      <c r="K109" s="80"/>
      <c r="L109" s="80"/>
      <c r="M109" s="81">
        <f t="shared" si="4"/>
        <v>5603.01</v>
      </c>
      <c r="N109" s="81">
        <f t="shared" si="5"/>
        <v>622494.41</v>
      </c>
    </row>
    <row r="110" spans="1:14" customFormat="1" ht="15" x14ac:dyDescent="0.25">
      <c r="A110" s="42">
        <v>93</v>
      </c>
      <c r="B110" s="22" t="s">
        <v>648</v>
      </c>
      <c r="C110" s="31">
        <v>6.2</v>
      </c>
      <c r="D110" s="22" t="s">
        <v>662</v>
      </c>
      <c r="E110" s="24" t="s">
        <v>663</v>
      </c>
      <c r="F110" s="72" t="s">
        <v>159</v>
      </c>
      <c r="G110" s="71">
        <v>4</v>
      </c>
      <c r="H110" s="78">
        <f t="shared" si="3"/>
        <v>11507.71</v>
      </c>
      <c r="I110" s="79">
        <v>46030.84</v>
      </c>
      <c r="J110" s="8"/>
      <c r="K110" s="80"/>
      <c r="L110" s="80"/>
      <c r="M110" s="81">
        <f t="shared" si="4"/>
        <v>12273.26</v>
      </c>
      <c r="N110" s="81">
        <f t="shared" si="5"/>
        <v>49093.04</v>
      </c>
    </row>
    <row r="111" spans="1:14" customFormat="1" ht="15" x14ac:dyDescent="0.25">
      <c r="A111" s="42">
        <v>94</v>
      </c>
      <c r="B111" s="22" t="s">
        <v>648</v>
      </c>
      <c r="C111" s="31">
        <v>6.3</v>
      </c>
      <c r="D111" s="22" t="s">
        <v>664</v>
      </c>
      <c r="E111" s="24" t="s">
        <v>665</v>
      </c>
      <c r="F111" s="72" t="s">
        <v>159</v>
      </c>
      <c r="G111" s="71">
        <v>17</v>
      </c>
      <c r="H111" s="78">
        <f t="shared" si="3"/>
        <v>2292.52</v>
      </c>
      <c r="I111" s="79">
        <v>38972.879999999997</v>
      </c>
      <c r="J111" s="8"/>
      <c r="K111" s="80"/>
      <c r="L111" s="80"/>
      <c r="M111" s="81">
        <f t="shared" si="4"/>
        <v>2445.0300000000002</v>
      </c>
      <c r="N111" s="81">
        <f t="shared" si="5"/>
        <v>41565.51</v>
      </c>
    </row>
    <row r="112" spans="1:14" customFormat="1" ht="15" x14ac:dyDescent="0.25">
      <c r="A112" s="42">
        <v>95</v>
      </c>
      <c r="B112" s="22" t="s">
        <v>648</v>
      </c>
      <c r="C112" s="31">
        <v>6.4</v>
      </c>
      <c r="D112" s="22" t="s">
        <v>666</v>
      </c>
      <c r="E112" s="24" t="s">
        <v>667</v>
      </c>
      <c r="F112" s="72" t="s">
        <v>159</v>
      </c>
      <c r="G112" s="71">
        <v>34</v>
      </c>
      <c r="H112" s="78">
        <f t="shared" si="3"/>
        <v>1033.8900000000001</v>
      </c>
      <c r="I112" s="79">
        <v>35152.22</v>
      </c>
      <c r="J112" s="8"/>
      <c r="K112" s="80"/>
      <c r="L112" s="80"/>
      <c r="M112" s="81">
        <f t="shared" si="4"/>
        <v>1102.67</v>
      </c>
      <c r="N112" s="81">
        <f t="shared" si="5"/>
        <v>37490.78</v>
      </c>
    </row>
    <row r="113" spans="1:14" customFormat="1" ht="30" x14ac:dyDescent="0.25">
      <c r="A113" s="42">
        <v>96</v>
      </c>
      <c r="B113" s="22" t="s">
        <v>648</v>
      </c>
      <c r="C113" s="23">
        <v>7</v>
      </c>
      <c r="D113" s="22" t="s">
        <v>668</v>
      </c>
      <c r="E113" s="24" t="s">
        <v>669</v>
      </c>
      <c r="F113" s="72" t="s">
        <v>32</v>
      </c>
      <c r="G113" s="68">
        <v>1.1499999999999999</v>
      </c>
      <c r="H113" s="78">
        <f t="shared" si="3"/>
        <v>643458.55000000005</v>
      </c>
      <c r="I113" s="79">
        <v>739977.33</v>
      </c>
      <c r="J113" s="8"/>
      <c r="K113" s="80"/>
      <c r="L113" s="80"/>
      <c r="M113" s="81">
        <f t="shared" si="4"/>
        <v>686264.57</v>
      </c>
      <c r="N113" s="81">
        <f t="shared" si="5"/>
        <v>789204.26</v>
      </c>
    </row>
    <row r="114" spans="1:14" customFormat="1" ht="30" x14ac:dyDescent="0.25">
      <c r="A114" s="42">
        <v>97</v>
      </c>
      <c r="B114" s="22" t="s">
        <v>648</v>
      </c>
      <c r="C114" s="31">
        <v>7.1</v>
      </c>
      <c r="D114" s="22" t="s">
        <v>670</v>
      </c>
      <c r="E114" s="24" t="s">
        <v>671</v>
      </c>
      <c r="F114" s="72" t="s">
        <v>97</v>
      </c>
      <c r="G114" s="68">
        <v>116.15</v>
      </c>
      <c r="H114" s="78">
        <f t="shared" si="3"/>
        <v>38435.699999999997</v>
      </c>
      <c r="I114" s="79">
        <v>4464306.8600000003</v>
      </c>
      <c r="J114" s="8"/>
      <c r="K114" s="80"/>
      <c r="L114" s="80"/>
      <c r="M114" s="81">
        <f t="shared" si="4"/>
        <v>40992.629999999997</v>
      </c>
      <c r="N114" s="81">
        <f t="shared" si="5"/>
        <v>4761293.97</v>
      </c>
    </row>
    <row r="115" spans="1:14" customFormat="1" ht="15" x14ac:dyDescent="0.25">
      <c r="A115" s="42">
        <v>98</v>
      </c>
      <c r="B115" s="22" t="s">
        <v>648</v>
      </c>
      <c r="C115" s="31">
        <v>7.2</v>
      </c>
      <c r="D115" s="22" t="s">
        <v>672</v>
      </c>
      <c r="E115" s="24" t="s">
        <v>673</v>
      </c>
      <c r="F115" s="72" t="s">
        <v>159</v>
      </c>
      <c r="G115" s="71">
        <v>12</v>
      </c>
      <c r="H115" s="78">
        <f t="shared" si="3"/>
        <v>35617.370000000003</v>
      </c>
      <c r="I115" s="79">
        <v>427408.45</v>
      </c>
      <c r="J115" s="8"/>
      <c r="K115" s="80"/>
      <c r="L115" s="80"/>
      <c r="M115" s="81">
        <f t="shared" si="4"/>
        <v>37986.81</v>
      </c>
      <c r="N115" s="81">
        <f t="shared" si="5"/>
        <v>455841.72</v>
      </c>
    </row>
    <row r="116" spans="1:14" customFormat="1" ht="15" x14ac:dyDescent="0.25">
      <c r="A116" s="42">
        <v>99</v>
      </c>
      <c r="B116" s="22" t="s">
        <v>648</v>
      </c>
      <c r="C116" s="31">
        <v>7.3</v>
      </c>
      <c r="D116" s="22" t="s">
        <v>674</v>
      </c>
      <c r="E116" s="24" t="s">
        <v>675</v>
      </c>
      <c r="F116" s="72" t="s">
        <v>159</v>
      </c>
      <c r="G116" s="71">
        <v>24</v>
      </c>
      <c r="H116" s="78">
        <f t="shared" si="3"/>
        <v>15742.58</v>
      </c>
      <c r="I116" s="79">
        <v>377821.8</v>
      </c>
      <c r="J116" s="8"/>
      <c r="K116" s="80"/>
      <c r="L116" s="80"/>
      <c r="M116" s="81">
        <f t="shared" si="4"/>
        <v>16789.849999999999</v>
      </c>
      <c r="N116" s="81">
        <f t="shared" si="5"/>
        <v>402956.4</v>
      </c>
    </row>
    <row r="117" spans="1:14" customFormat="1" ht="15" x14ac:dyDescent="0.25">
      <c r="A117" s="48"/>
      <c r="B117" s="48"/>
      <c r="C117" s="48"/>
      <c r="D117" s="48"/>
      <c r="E117" s="46" t="s">
        <v>45</v>
      </c>
      <c r="F117" s="91"/>
      <c r="G117" s="91"/>
      <c r="H117" s="94"/>
      <c r="I117" s="91"/>
      <c r="J117" s="95"/>
      <c r="K117" s="85"/>
      <c r="L117" s="85"/>
      <c r="M117" s="87"/>
      <c r="N117" s="87">
        <f>SUM(N103:N116)</f>
        <v>7705237.2999999998</v>
      </c>
    </row>
    <row r="118" spans="1:14" customFormat="1" ht="22.5" customHeight="1" x14ac:dyDescent="0.25">
      <c r="A118" s="44"/>
      <c r="B118" s="44"/>
      <c r="C118" s="44"/>
      <c r="D118" s="44"/>
      <c r="E118" s="10" t="s">
        <v>676</v>
      </c>
      <c r="F118" s="90"/>
      <c r="G118" s="73"/>
      <c r="H118" s="92"/>
      <c r="I118" s="88"/>
      <c r="J118" s="89"/>
      <c r="K118" s="90"/>
      <c r="L118" s="90"/>
      <c r="M118" s="93"/>
      <c r="N118" s="93"/>
    </row>
    <row r="119" spans="1:14" customFormat="1" ht="30" x14ac:dyDescent="0.25">
      <c r="A119" s="42">
        <v>100</v>
      </c>
      <c r="B119" s="22" t="s">
        <v>677</v>
      </c>
      <c r="C119" s="23">
        <v>1</v>
      </c>
      <c r="D119" s="22" t="s">
        <v>607</v>
      </c>
      <c r="E119" s="24" t="s">
        <v>678</v>
      </c>
      <c r="F119" s="72" t="s">
        <v>78</v>
      </c>
      <c r="G119" s="68">
        <v>2.79</v>
      </c>
      <c r="H119" s="78">
        <f t="shared" si="3"/>
        <v>89331.91</v>
      </c>
      <c r="I119" s="79">
        <v>249236.04</v>
      </c>
      <c r="J119" s="8"/>
      <c r="K119" s="80"/>
      <c r="L119" s="80"/>
      <c r="M119" s="81">
        <f t="shared" si="4"/>
        <v>95274.71</v>
      </c>
      <c r="N119" s="81">
        <f t="shared" si="5"/>
        <v>265816.44</v>
      </c>
    </row>
    <row r="120" spans="1:14" customFormat="1" ht="45" x14ac:dyDescent="0.25">
      <c r="A120" s="42">
        <v>101</v>
      </c>
      <c r="B120" s="22" t="s">
        <v>677</v>
      </c>
      <c r="C120" s="23">
        <v>2</v>
      </c>
      <c r="D120" s="22" t="s">
        <v>679</v>
      </c>
      <c r="E120" s="24" t="s">
        <v>680</v>
      </c>
      <c r="F120" s="72" t="s">
        <v>28</v>
      </c>
      <c r="G120" s="71">
        <v>67</v>
      </c>
      <c r="H120" s="78">
        <f t="shared" si="3"/>
        <v>62.66</v>
      </c>
      <c r="I120" s="79">
        <v>4198.3900000000003</v>
      </c>
      <c r="J120" s="8"/>
      <c r="K120" s="80"/>
      <c r="L120" s="80"/>
      <c r="M120" s="81">
        <f t="shared" si="4"/>
        <v>66.83</v>
      </c>
      <c r="N120" s="81">
        <f t="shared" si="5"/>
        <v>4477.6099999999997</v>
      </c>
    </row>
    <row r="121" spans="1:14" customFormat="1" ht="60" x14ac:dyDescent="0.25">
      <c r="A121" s="42">
        <v>102</v>
      </c>
      <c r="B121" s="22" t="s">
        <v>677</v>
      </c>
      <c r="C121" s="23">
        <v>3</v>
      </c>
      <c r="D121" s="22" t="s">
        <v>681</v>
      </c>
      <c r="E121" s="24" t="s">
        <v>682</v>
      </c>
      <c r="F121" s="72" t="s">
        <v>28</v>
      </c>
      <c r="G121" s="71">
        <v>67</v>
      </c>
      <c r="H121" s="78">
        <f t="shared" si="3"/>
        <v>49.39</v>
      </c>
      <c r="I121" s="79">
        <v>3309.22</v>
      </c>
      <c r="J121" s="8"/>
      <c r="K121" s="80"/>
      <c r="L121" s="80"/>
      <c r="M121" s="81">
        <f t="shared" si="4"/>
        <v>52.68</v>
      </c>
      <c r="N121" s="81">
        <f t="shared" si="5"/>
        <v>3529.56</v>
      </c>
    </row>
    <row r="122" spans="1:14" customFormat="1" ht="45" x14ac:dyDescent="0.25">
      <c r="A122" s="42">
        <v>103</v>
      </c>
      <c r="B122" s="22" t="s">
        <v>677</v>
      </c>
      <c r="C122" s="23">
        <v>4</v>
      </c>
      <c r="D122" s="22" t="s">
        <v>683</v>
      </c>
      <c r="E122" s="24" t="s">
        <v>684</v>
      </c>
      <c r="F122" s="72" t="s">
        <v>28</v>
      </c>
      <c r="G122" s="71">
        <v>67</v>
      </c>
      <c r="H122" s="78">
        <f t="shared" si="3"/>
        <v>62.66</v>
      </c>
      <c r="I122" s="79">
        <v>4198.3900000000003</v>
      </c>
      <c r="J122" s="8"/>
      <c r="K122" s="80"/>
      <c r="L122" s="80"/>
      <c r="M122" s="81">
        <f t="shared" si="4"/>
        <v>66.83</v>
      </c>
      <c r="N122" s="81">
        <f t="shared" si="5"/>
        <v>4477.6099999999997</v>
      </c>
    </row>
    <row r="123" spans="1:14" customFormat="1" ht="30" x14ac:dyDescent="0.25">
      <c r="A123" s="42">
        <v>104</v>
      </c>
      <c r="B123" s="22" t="s">
        <v>677</v>
      </c>
      <c r="C123" s="23">
        <v>5</v>
      </c>
      <c r="D123" s="22" t="s">
        <v>685</v>
      </c>
      <c r="E123" s="24" t="s">
        <v>686</v>
      </c>
      <c r="F123" s="72" t="s">
        <v>78</v>
      </c>
      <c r="G123" s="70">
        <v>0.65300000000000002</v>
      </c>
      <c r="H123" s="78">
        <f t="shared" si="3"/>
        <v>248399.74</v>
      </c>
      <c r="I123" s="79">
        <v>162205.03</v>
      </c>
      <c r="J123" s="8"/>
      <c r="K123" s="80"/>
      <c r="L123" s="80"/>
      <c r="M123" s="81">
        <f t="shared" si="4"/>
        <v>264924.51</v>
      </c>
      <c r="N123" s="81">
        <f t="shared" si="5"/>
        <v>172995.71</v>
      </c>
    </row>
    <row r="124" spans="1:14" customFormat="1" ht="15" x14ac:dyDescent="0.25">
      <c r="A124" s="42">
        <v>105</v>
      </c>
      <c r="B124" s="22" t="s">
        <v>677</v>
      </c>
      <c r="C124" s="31">
        <v>5.0999999999999996</v>
      </c>
      <c r="D124" s="22" t="s">
        <v>470</v>
      </c>
      <c r="E124" s="24" t="s">
        <v>471</v>
      </c>
      <c r="F124" s="72" t="s">
        <v>41</v>
      </c>
      <c r="G124" s="65">
        <v>-2.6772999999999998</v>
      </c>
      <c r="H124" s="78">
        <f t="shared" si="3"/>
        <v>4221.4799999999996</v>
      </c>
      <c r="I124" s="79">
        <v>-11302.18</v>
      </c>
      <c r="J124" s="8"/>
      <c r="K124" s="80"/>
      <c r="L124" s="80"/>
      <c r="M124" s="81">
        <f t="shared" si="4"/>
        <v>4502.3100000000004</v>
      </c>
      <c r="N124" s="81">
        <f t="shared" si="5"/>
        <v>-12054.03</v>
      </c>
    </row>
    <row r="125" spans="1:14" customFormat="1" ht="15" x14ac:dyDescent="0.25">
      <c r="A125" s="42">
        <v>106</v>
      </c>
      <c r="B125" s="22" t="s">
        <v>677</v>
      </c>
      <c r="C125" s="31">
        <v>5.2</v>
      </c>
      <c r="D125" s="22" t="s">
        <v>687</v>
      </c>
      <c r="E125" s="24" t="s">
        <v>688</v>
      </c>
      <c r="F125" s="72" t="s">
        <v>221</v>
      </c>
      <c r="G125" s="68">
        <v>0.01</v>
      </c>
      <c r="H125" s="78">
        <f t="shared" si="3"/>
        <v>46556</v>
      </c>
      <c r="I125" s="79">
        <v>465.56</v>
      </c>
      <c r="J125" s="8"/>
      <c r="K125" s="80"/>
      <c r="L125" s="80"/>
      <c r="M125" s="81">
        <f t="shared" si="4"/>
        <v>49653.13</v>
      </c>
      <c r="N125" s="81">
        <f t="shared" si="5"/>
        <v>496.53</v>
      </c>
    </row>
    <row r="126" spans="1:14" customFormat="1" ht="15" x14ac:dyDescent="0.25">
      <c r="A126" s="42">
        <v>107</v>
      </c>
      <c r="B126" s="22" t="s">
        <v>677</v>
      </c>
      <c r="C126" s="31">
        <v>5.3</v>
      </c>
      <c r="D126" s="22" t="s">
        <v>689</v>
      </c>
      <c r="E126" s="24" t="s">
        <v>690</v>
      </c>
      <c r="F126" s="72" t="s">
        <v>41</v>
      </c>
      <c r="G126" s="68">
        <v>0.08</v>
      </c>
      <c r="H126" s="78">
        <f t="shared" si="3"/>
        <v>3044.75</v>
      </c>
      <c r="I126" s="79">
        <v>243.58</v>
      </c>
      <c r="J126" s="8"/>
      <c r="K126" s="80"/>
      <c r="L126" s="80"/>
      <c r="M126" s="81">
        <f t="shared" si="4"/>
        <v>3247.3</v>
      </c>
      <c r="N126" s="81">
        <f t="shared" si="5"/>
        <v>259.77999999999997</v>
      </c>
    </row>
    <row r="127" spans="1:14" customFormat="1" ht="30" x14ac:dyDescent="0.25">
      <c r="A127" s="42">
        <v>108</v>
      </c>
      <c r="B127" s="22" t="s">
        <v>677</v>
      </c>
      <c r="C127" s="23">
        <v>6</v>
      </c>
      <c r="D127" s="22" t="s">
        <v>609</v>
      </c>
      <c r="E127" s="24" t="s">
        <v>691</v>
      </c>
      <c r="F127" s="72" t="s">
        <v>78</v>
      </c>
      <c r="G127" s="65">
        <v>1.5081</v>
      </c>
      <c r="H127" s="78">
        <f t="shared" si="3"/>
        <v>172461.22</v>
      </c>
      <c r="I127" s="79">
        <v>260088.76</v>
      </c>
      <c r="J127" s="8"/>
      <c r="K127" s="80"/>
      <c r="L127" s="80"/>
      <c r="M127" s="81">
        <f t="shared" si="4"/>
        <v>183934.19</v>
      </c>
      <c r="N127" s="81">
        <f t="shared" si="5"/>
        <v>277391.15000000002</v>
      </c>
    </row>
    <row r="128" spans="1:14" customFormat="1" ht="15" x14ac:dyDescent="0.25">
      <c r="A128" s="42">
        <v>109</v>
      </c>
      <c r="B128" s="22" t="s">
        <v>677</v>
      </c>
      <c r="C128" s="31">
        <v>6.1</v>
      </c>
      <c r="D128" s="22" t="s">
        <v>470</v>
      </c>
      <c r="E128" s="24" t="s">
        <v>471</v>
      </c>
      <c r="F128" s="72" t="s">
        <v>41</v>
      </c>
      <c r="G128" s="70">
        <v>-8.641</v>
      </c>
      <c r="H128" s="78">
        <f t="shared" si="3"/>
        <v>4221.49</v>
      </c>
      <c r="I128" s="79">
        <v>-36477.9</v>
      </c>
      <c r="J128" s="8"/>
      <c r="K128" s="80"/>
      <c r="L128" s="80"/>
      <c r="M128" s="81">
        <f t="shared" si="4"/>
        <v>4502.32</v>
      </c>
      <c r="N128" s="81">
        <f t="shared" si="5"/>
        <v>-38904.550000000003</v>
      </c>
    </row>
    <row r="129" spans="1:14" customFormat="1" ht="15" x14ac:dyDescent="0.25">
      <c r="A129" s="42">
        <v>110</v>
      </c>
      <c r="B129" s="22" t="s">
        <v>677</v>
      </c>
      <c r="C129" s="31">
        <v>6.2</v>
      </c>
      <c r="D129" s="22" t="s">
        <v>687</v>
      </c>
      <c r="E129" s="24" t="s">
        <v>688</v>
      </c>
      <c r="F129" s="72" t="s">
        <v>221</v>
      </c>
      <c r="G129" s="68">
        <v>0.03</v>
      </c>
      <c r="H129" s="78">
        <f t="shared" si="3"/>
        <v>46557.67</v>
      </c>
      <c r="I129" s="79">
        <v>1396.73</v>
      </c>
      <c r="J129" s="8"/>
      <c r="K129" s="80"/>
      <c r="L129" s="80"/>
      <c r="M129" s="81">
        <f t="shared" si="4"/>
        <v>49654.91</v>
      </c>
      <c r="N129" s="81">
        <f t="shared" si="5"/>
        <v>1489.65</v>
      </c>
    </row>
    <row r="130" spans="1:14" customFormat="1" ht="15" x14ac:dyDescent="0.25">
      <c r="A130" s="42">
        <v>111</v>
      </c>
      <c r="B130" s="22" t="s">
        <v>677</v>
      </c>
      <c r="C130" s="31">
        <v>6.3</v>
      </c>
      <c r="D130" s="22" t="s">
        <v>689</v>
      </c>
      <c r="E130" s="24" t="s">
        <v>690</v>
      </c>
      <c r="F130" s="72" t="s">
        <v>41</v>
      </c>
      <c r="G130" s="68">
        <v>0.17</v>
      </c>
      <c r="H130" s="78">
        <f t="shared" si="3"/>
        <v>3044.94</v>
      </c>
      <c r="I130" s="79">
        <v>517.64</v>
      </c>
      <c r="J130" s="8"/>
      <c r="K130" s="80"/>
      <c r="L130" s="80"/>
      <c r="M130" s="81">
        <f t="shared" si="4"/>
        <v>3247.5</v>
      </c>
      <c r="N130" s="81">
        <f t="shared" si="5"/>
        <v>552.08000000000004</v>
      </c>
    </row>
    <row r="131" spans="1:14" customFormat="1" ht="15" x14ac:dyDescent="0.25">
      <c r="A131" s="42">
        <v>112</v>
      </c>
      <c r="B131" s="22" t="s">
        <v>677</v>
      </c>
      <c r="C131" s="31">
        <v>6.4</v>
      </c>
      <c r="D131" s="22" t="s">
        <v>392</v>
      </c>
      <c r="E131" s="24" t="s">
        <v>692</v>
      </c>
      <c r="F131" s="72" t="s">
        <v>41</v>
      </c>
      <c r="G131" s="68">
        <v>5.1100000000000003</v>
      </c>
      <c r="H131" s="78">
        <f t="shared" si="3"/>
        <v>3946.94</v>
      </c>
      <c r="I131" s="79">
        <v>20168.84</v>
      </c>
      <c r="J131" s="8"/>
      <c r="K131" s="80"/>
      <c r="L131" s="80"/>
      <c r="M131" s="81">
        <f t="shared" si="4"/>
        <v>4209.51</v>
      </c>
      <c r="N131" s="81">
        <f t="shared" si="5"/>
        <v>21510.6</v>
      </c>
    </row>
    <row r="132" spans="1:14" customFormat="1" ht="15" x14ac:dyDescent="0.25">
      <c r="A132" s="42">
        <v>113</v>
      </c>
      <c r="B132" s="22" t="s">
        <v>677</v>
      </c>
      <c r="C132" s="31">
        <v>6.5</v>
      </c>
      <c r="D132" s="22" t="s">
        <v>547</v>
      </c>
      <c r="E132" s="24" t="s">
        <v>693</v>
      </c>
      <c r="F132" s="72" t="s">
        <v>41</v>
      </c>
      <c r="G132" s="69">
        <v>1.4</v>
      </c>
      <c r="H132" s="78">
        <f t="shared" si="3"/>
        <v>4496.1099999999997</v>
      </c>
      <c r="I132" s="79">
        <v>6294.56</v>
      </c>
      <c r="J132" s="8"/>
      <c r="K132" s="80"/>
      <c r="L132" s="80"/>
      <c r="M132" s="81">
        <f t="shared" si="4"/>
        <v>4795.21</v>
      </c>
      <c r="N132" s="81">
        <f t="shared" si="5"/>
        <v>6713.29</v>
      </c>
    </row>
    <row r="133" spans="1:14" customFormat="1" ht="15" x14ac:dyDescent="0.25">
      <c r="A133" s="42">
        <v>114</v>
      </c>
      <c r="B133" s="22" t="s">
        <v>677</v>
      </c>
      <c r="C133" s="31">
        <v>6.6</v>
      </c>
      <c r="D133" s="22" t="s">
        <v>547</v>
      </c>
      <c r="E133" s="24" t="s">
        <v>611</v>
      </c>
      <c r="F133" s="72" t="s">
        <v>41</v>
      </c>
      <c r="G133" s="69">
        <v>46.4</v>
      </c>
      <c r="H133" s="78">
        <f t="shared" si="3"/>
        <v>4496.12</v>
      </c>
      <c r="I133" s="79">
        <v>208619.95</v>
      </c>
      <c r="J133" s="8"/>
      <c r="K133" s="80"/>
      <c r="L133" s="80"/>
      <c r="M133" s="81">
        <f t="shared" si="4"/>
        <v>4795.22</v>
      </c>
      <c r="N133" s="81">
        <f t="shared" si="5"/>
        <v>222498.21</v>
      </c>
    </row>
    <row r="134" spans="1:14" customFormat="1" ht="45" x14ac:dyDescent="0.25">
      <c r="A134" s="42">
        <v>115</v>
      </c>
      <c r="B134" s="22" t="s">
        <v>677</v>
      </c>
      <c r="C134" s="31">
        <v>6.7</v>
      </c>
      <c r="D134" s="22" t="s">
        <v>547</v>
      </c>
      <c r="E134" s="24" t="s">
        <v>694</v>
      </c>
      <c r="F134" s="72" t="s">
        <v>41</v>
      </c>
      <c r="G134" s="69">
        <v>46.4</v>
      </c>
      <c r="H134" s="78">
        <f t="shared" si="3"/>
        <v>36.75</v>
      </c>
      <c r="I134" s="79">
        <v>1705.04</v>
      </c>
      <c r="J134" s="8"/>
      <c r="K134" s="80"/>
      <c r="L134" s="80"/>
      <c r="M134" s="81">
        <f t="shared" si="4"/>
        <v>39.19</v>
      </c>
      <c r="N134" s="81">
        <f t="shared" si="5"/>
        <v>1818.42</v>
      </c>
    </row>
    <row r="135" spans="1:14" customFormat="1" ht="45" x14ac:dyDescent="0.25">
      <c r="A135" s="42">
        <v>116</v>
      </c>
      <c r="B135" s="22" t="s">
        <v>677</v>
      </c>
      <c r="C135" s="31">
        <v>6.8</v>
      </c>
      <c r="D135" s="22" t="s">
        <v>695</v>
      </c>
      <c r="E135" s="24" t="s">
        <v>696</v>
      </c>
      <c r="F135" s="72" t="s">
        <v>156</v>
      </c>
      <c r="G135" s="71">
        <v>7</v>
      </c>
      <c r="H135" s="78">
        <f t="shared" si="3"/>
        <v>5641.26</v>
      </c>
      <c r="I135" s="79">
        <v>39488.83</v>
      </c>
      <c r="J135" s="8"/>
      <c r="K135" s="80"/>
      <c r="L135" s="80"/>
      <c r="M135" s="81">
        <f t="shared" si="4"/>
        <v>6016.54</v>
      </c>
      <c r="N135" s="81">
        <f t="shared" si="5"/>
        <v>42115.78</v>
      </c>
    </row>
    <row r="136" spans="1:14" customFormat="1" ht="45" x14ac:dyDescent="0.25">
      <c r="A136" s="42">
        <v>117</v>
      </c>
      <c r="B136" s="22" t="s">
        <v>677</v>
      </c>
      <c r="C136" s="31">
        <v>6.9</v>
      </c>
      <c r="D136" s="22" t="s">
        <v>614</v>
      </c>
      <c r="E136" s="24" t="s">
        <v>615</v>
      </c>
      <c r="F136" s="72" t="s">
        <v>156</v>
      </c>
      <c r="G136" s="71">
        <v>6</v>
      </c>
      <c r="H136" s="78">
        <f t="shared" si="3"/>
        <v>3717.5</v>
      </c>
      <c r="I136" s="79">
        <v>22305.01</v>
      </c>
      <c r="J136" s="8"/>
      <c r="K136" s="80"/>
      <c r="L136" s="80"/>
      <c r="M136" s="81">
        <f t="shared" si="4"/>
        <v>3964.81</v>
      </c>
      <c r="N136" s="81">
        <f t="shared" si="5"/>
        <v>23788.86</v>
      </c>
    </row>
    <row r="137" spans="1:14" customFormat="1" ht="45" x14ac:dyDescent="0.25">
      <c r="A137" s="42">
        <v>118</v>
      </c>
      <c r="B137" s="22" t="s">
        <v>677</v>
      </c>
      <c r="C137" s="30">
        <v>6.1</v>
      </c>
      <c r="D137" s="22" t="s">
        <v>697</v>
      </c>
      <c r="E137" s="24" t="s">
        <v>698</v>
      </c>
      <c r="F137" s="72" t="s">
        <v>156</v>
      </c>
      <c r="G137" s="71">
        <v>13</v>
      </c>
      <c r="H137" s="78">
        <f t="shared" si="3"/>
        <v>2266.75</v>
      </c>
      <c r="I137" s="79">
        <v>29467.7</v>
      </c>
      <c r="J137" s="8"/>
      <c r="K137" s="80"/>
      <c r="L137" s="80"/>
      <c r="M137" s="81">
        <f t="shared" si="4"/>
        <v>2417.5500000000002</v>
      </c>
      <c r="N137" s="81">
        <f t="shared" si="5"/>
        <v>31428.15</v>
      </c>
    </row>
    <row r="138" spans="1:14" customFormat="1" ht="45" x14ac:dyDescent="0.25">
      <c r="A138" s="42">
        <v>119</v>
      </c>
      <c r="B138" s="22" t="s">
        <v>677</v>
      </c>
      <c r="C138" s="30">
        <v>6.11</v>
      </c>
      <c r="D138" s="22" t="s">
        <v>699</v>
      </c>
      <c r="E138" s="24" t="s">
        <v>700</v>
      </c>
      <c r="F138" s="72" t="s">
        <v>156</v>
      </c>
      <c r="G138" s="71">
        <v>5</v>
      </c>
      <c r="H138" s="78">
        <f t="shared" si="3"/>
        <v>1520.8</v>
      </c>
      <c r="I138" s="79">
        <v>7604.02</v>
      </c>
      <c r="J138" s="8"/>
      <c r="K138" s="80"/>
      <c r="L138" s="80"/>
      <c r="M138" s="81">
        <f t="shared" si="4"/>
        <v>1621.97</v>
      </c>
      <c r="N138" s="81">
        <f t="shared" si="5"/>
        <v>8109.85</v>
      </c>
    </row>
    <row r="139" spans="1:14" customFormat="1" ht="30" x14ac:dyDescent="0.25">
      <c r="A139" s="42">
        <v>120</v>
      </c>
      <c r="B139" s="22" t="s">
        <v>677</v>
      </c>
      <c r="C139" s="30">
        <v>6.12</v>
      </c>
      <c r="D139" s="22" t="s">
        <v>434</v>
      </c>
      <c r="E139" s="24" t="s">
        <v>435</v>
      </c>
      <c r="F139" s="72" t="s">
        <v>156</v>
      </c>
      <c r="G139" s="71">
        <v>13</v>
      </c>
      <c r="H139" s="78">
        <f t="shared" si="3"/>
        <v>491.79</v>
      </c>
      <c r="I139" s="79">
        <v>6393.21</v>
      </c>
      <c r="J139" s="8"/>
      <c r="K139" s="80"/>
      <c r="L139" s="80"/>
      <c r="M139" s="81">
        <f t="shared" si="4"/>
        <v>524.51</v>
      </c>
      <c r="N139" s="81">
        <f t="shared" si="5"/>
        <v>6818.63</v>
      </c>
    </row>
    <row r="140" spans="1:14" customFormat="1" ht="30" x14ac:dyDescent="0.25">
      <c r="A140" s="42">
        <v>121</v>
      </c>
      <c r="B140" s="22" t="s">
        <v>677</v>
      </c>
      <c r="C140" s="30">
        <v>6.13</v>
      </c>
      <c r="D140" s="22" t="s">
        <v>436</v>
      </c>
      <c r="E140" s="24" t="s">
        <v>437</v>
      </c>
      <c r="F140" s="72" t="s">
        <v>156</v>
      </c>
      <c r="G140" s="71">
        <v>21</v>
      </c>
      <c r="H140" s="78">
        <f t="shared" si="3"/>
        <v>401.52</v>
      </c>
      <c r="I140" s="79">
        <v>8431.84</v>
      </c>
      <c r="J140" s="8"/>
      <c r="K140" s="80"/>
      <c r="L140" s="80"/>
      <c r="M140" s="81">
        <f t="shared" si="4"/>
        <v>428.23</v>
      </c>
      <c r="N140" s="81">
        <f t="shared" si="5"/>
        <v>8992.83</v>
      </c>
    </row>
    <row r="141" spans="1:14" customFormat="1" ht="15" x14ac:dyDescent="0.25">
      <c r="A141" s="42">
        <v>122</v>
      </c>
      <c r="B141" s="22" t="s">
        <v>677</v>
      </c>
      <c r="C141" s="30">
        <v>6.14</v>
      </c>
      <c r="D141" s="22" t="s">
        <v>444</v>
      </c>
      <c r="E141" s="24" t="s">
        <v>618</v>
      </c>
      <c r="F141" s="72" t="s">
        <v>156</v>
      </c>
      <c r="G141" s="71">
        <v>14</v>
      </c>
      <c r="H141" s="78">
        <f t="shared" si="3"/>
        <v>2905.7</v>
      </c>
      <c r="I141" s="79">
        <v>40679.86</v>
      </c>
      <c r="J141" s="8"/>
      <c r="K141" s="80"/>
      <c r="L141" s="80"/>
      <c r="M141" s="81">
        <f t="shared" si="4"/>
        <v>3099</v>
      </c>
      <c r="N141" s="81">
        <f t="shared" si="5"/>
        <v>43386</v>
      </c>
    </row>
    <row r="142" spans="1:14" customFormat="1" ht="15" x14ac:dyDescent="0.25">
      <c r="A142" s="42">
        <v>123</v>
      </c>
      <c r="B142" s="22" t="s">
        <v>677</v>
      </c>
      <c r="C142" s="30">
        <v>6.15</v>
      </c>
      <c r="D142" s="22" t="s">
        <v>620</v>
      </c>
      <c r="E142" s="24" t="s">
        <v>621</v>
      </c>
      <c r="F142" s="72" t="s">
        <v>488</v>
      </c>
      <c r="G142" s="68">
        <v>14.76</v>
      </c>
      <c r="H142" s="78">
        <f t="shared" si="3"/>
        <v>44.51</v>
      </c>
      <c r="I142" s="79">
        <v>656.92</v>
      </c>
      <c r="J142" s="8"/>
      <c r="K142" s="80"/>
      <c r="L142" s="80"/>
      <c r="M142" s="81">
        <f t="shared" si="4"/>
        <v>47.47</v>
      </c>
      <c r="N142" s="81">
        <f t="shared" si="5"/>
        <v>700.66</v>
      </c>
    </row>
    <row r="143" spans="1:14" customFormat="1" ht="30" x14ac:dyDescent="0.25">
      <c r="A143" s="42">
        <v>124</v>
      </c>
      <c r="B143" s="22" t="s">
        <v>677</v>
      </c>
      <c r="C143" s="30">
        <v>6.16</v>
      </c>
      <c r="D143" s="22" t="s">
        <v>448</v>
      </c>
      <c r="E143" s="24" t="s">
        <v>701</v>
      </c>
      <c r="F143" s="72" t="s">
        <v>221</v>
      </c>
      <c r="G143" s="68">
        <v>0.24</v>
      </c>
      <c r="H143" s="78">
        <f t="shared" si="3"/>
        <v>75568.63</v>
      </c>
      <c r="I143" s="79">
        <v>18136.47</v>
      </c>
      <c r="J143" s="8"/>
      <c r="K143" s="80"/>
      <c r="L143" s="80"/>
      <c r="M143" s="81">
        <f t="shared" si="4"/>
        <v>80595.83</v>
      </c>
      <c r="N143" s="81">
        <f t="shared" si="5"/>
        <v>19343</v>
      </c>
    </row>
    <row r="144" spans="1:14" customFormat="1" ht="30" x14ac:dyDescent="0.25">
      <c r="A144" s="42">
        <v>125</v>
      </c>
      <c r="B144" s="22" t="s">
        <v>677</v>
      </c>
      <c r="C144" s="23">
        <v>7</v>
      </c>
      <c r="D144" s="22" t="s">
        <v>458</v>
      </c>
      <c r="E144" s="24" t="s">
        <v>702</v>
      </c>
      <c r="F144" s="72" t="s">
        <v>221</v>
      </c>
      <c r="G144" s="68">
        <v>0.59</v>
      </c>
      <c r="H144" s="78">
        <f t="shared" si="3"/>
        <v>254107.66</v>
      </c>
      <c r="I144" s="79">
        <v>149923.51999999999</v>
      </c>
      <c r="J144" s="8"/>
      <c r="K144" s="80"/>
      <c r="L144" s="80"/>
      <c r="M144" s="81">
        <f t="shared" si="4"/>
        <v>271012.15000000002</v>
      </c>
      <c r="N144" s="81">
        <f t="shared" si="5"/>
        <v>159897.17000000001</v>
      </c>
    </row>
    <row r="145" spans="1:14" customFormat="1" ht="30" x14ac:dyDescent="0.25">
      <c r="A145" s="42">
        <v>126</v>
      </c>
      <c r="B145" s="22" t="s">
        <v>677</v>
      </c>
      <c r="C145" s="31">
        <v>7.1</v>
      </c>
      <c r="D145" s="22" t="s">
        <v>460</v>
      </c>
      <c r="E145" s="24" t="s">
        <v>461</v>
      </c>
      <c r="F145" s="72" t="s">
        <v>221</v>
      </c>
      <c r="G145" s="68">
        <v>-0.59</v>
      </c>
      <c r="H145" s="78">
        <f t="shared" si="3"/>
        <v>32275.919999999998</v>
      </c>
      <c r="I145" s="79">
        <v>-19042.79</v>
      </c>
      <c r="J145" s="8"/>
      <c r="K145" s="80"/>
      <c r="L145" s="80"/>
      <c r="M145" s="81">
        <f t="shared" si="4"/>
        <v>34423.07</v>
      </c>
      <c r="N145" s="81">
        <f t="shared" si="5"/>
        <v>-20309.61</v>
      </c>
    </row>
    <row r="146" spans="1:14" customFormat="1" ht="75" x14ac:dyDescent="0.25">
      <c r="A146" s="42">
        <v>127</v>
      </c>
      <c r="B146" s="22" t="s">
        <v>677</v>
      </c>
      <c r="C146" s="31">
        <v>7.2</v>
      </c>
      <c r="D146" s="22" t="s">
        <v>453</v>
      </c>
      <c r="E146" s="24" t="s">
        <v>703</v>
      </c>
      <c r="F146" s="72" t="s">
        <v>221</v>
      </c>
      <c r="G146" s="68">
        <v>0.59</v>
      </c>
      <c r="H146" s="78">
        <f t="shared" ref="H146:H209" si="6">I146/G146</f>
        <v>47634.46</v>
      </c>
      <c r="I146" s="79">
        <v>28104.33</v>
      </c>
      <c r="J146" s="8"/>
      <c r="K146" s="80"/>
      <c r="L146" s="80"/>
      <c r="M146" s="81">
        <f t="shared" ref="M146:M209" si="7">H146*$J$9*$K$9</f>
        <v>50803.34</v>
      </c>
      <c r="N146" s="81">
        <f t="shared" ref="N146:N209" si="8">G146*M146</f>
        <v>29973.97</v>
      </c>
    </row>
    <row r="147" spans="1:14" customFormat="1" ht="30" x14ac:dyDescent="0.25">
      <c r="A147" s="42">
        <v>128</v>
      </c>
      <c r="B147" s="22" t="s">
        <v>677</v>
      </c>
      <c r="C147" s="23">
        <v>8</v>
      </c>
      <c r="D147" s="22" t="s">
        <v>704</v>
      </c>
      <c r="E147" s="24" t="s">
        <v>705</v>
      </c>
      <c r="F147" s="72" t="s">
        <v>221</v>
      </c>
      <c r="G147" s="69">
        <v>1.7</v>
      </c>
      <c r="H147" s="78">
        <f t="shared" si="6"/>
        <v>436490.91</v>
      </c>
      <c r="I147" s="79">
        <v>742034.55</v>
      </c>
      <c r="J147" s="8"/>
      <c r="K147" s="80"/>
      <c r="L147" s="80"/>
      <c r="M147" s="81">
        <f t="shared" si="7"/>
        <v>465528.43</v>
      </c>
      <c r="N147" s="81">
        <f t="shared" si="8"/>
        <v>791398.33</v>
      </c>
    </row>
    <row r="148" spans="1:14" customFormat="1" ht="15" x14ac:dyDescent="0.25">
      <c r="A148" s="42">
        <v>129</v>
      </c>
      <c r="B148" s="22" t="s">
        <v>677</v>
      </c>
      <c r="C148" s="31">
        <v>8.1</v>
      </c>
      <c r="D148" s="22" t="s">
        <v>706</v>
      </c>
      <c r="E148" s="24" t="s">
        <v>707</v>
      </c>
      <c r="F148" s="72" t="s">
        <v>221</v>
      </c>
      <c r="G148" s="69">
        <v>-1.7</v>
      </c>
      <c r="H148" s="78">
        <f t="shared" si="6"/>
        <v>46235.48</v>
      </c>
      <c r="I148" s="79">
        <v>-78600.31</v>
      </c>
      <c r="J148" s="8"/>
      <c r="K148" s="80"/>
      <c r="L148" s="80"/>
      <c r="M148" s="81">
        <f t="shared" si="7"/>
        <v>49311.29</v>
      </c>
      <c r="N148" s="81">
        <f t="shared" si="8"/>
        <v>-83829.19</v>
      </c>
    </row>
    <row r="149" spans="1:14" customFormat="1" ht="45" x14ac:dyDescent="0.25">
      <c r="A149" s="42">
        <v>130</v>
      </c>
      <c r="B149" s="22" t="s">
        <v>677</v>
      </c>
      <c r="C149" s="31">
        <v>8.1999999999999993</v>
      </c>
      <c r="D149" s="22" t="s">
        <v>708</v>
      </c>
      <c r="E149" s="24" t="s">
        <v>709</v>
      </c>
      <c r="F149" s="72" t="s">
        <v>97</v>
      </c>
      <c r="G149" s="68">
        <v>4.3499999999999996</v>
      </c>
      <c r="H149" s="78">
        <f t="shared" si="6"/>
        <v>20077.07</v>
      </c>
      <c r="I149" s="79">
        <v>87335.26</v>
      </c>
      <c r="J149" s="8"/>
      <c r="K149" s="80"/>
      <c r="L149" s="80"/>
      <c r="M149" s="81">
        <f t="shared" si="7"/>
        <v>21412.7</v>
      </c>
      <c r="N149" s="81">
        <f t="shared" si="8"/>
        <v>93145.25</v>
      </c>
    </row>
    <row r="150" spans="1:14" customFormat="1" ht="45" x14ac:dyDescent="0.25">
      <c r="A150" s="42">
        <v>131</v>
      </c>
      <c r="B150" s="22" t="s">
        <v>677</v>
      </c>
      <c r="C150" s="31">
        <v>8.3000000000000007</v>
      </c>
      <c r="D150" s="22" t="s">
        <v>288</v>
      </c>
      <c r="E150" s="24" t="s">
        <v>289</v>
      </c>
      <c r="F150" s="72" t="s">
        <v>97</v>
      </c>
      <c r="G150" s="69">
        <v>0.7</v>
      </c>
      <c r="H150" s="78">
        <f t="shared" si="6"/>
        <v>12882.63</v>
      </c>
      <c r="I150" s="79">
        <v>9017.84</v>
      </c>
      <c r="J150" s="8"/>
      <c r="K150" s="80"/>
      <c r="L150" s="80"/>
      <c r="M150" s="81">
        <f t="shared" si="7"/>
        <v>13739.65</v>
      </c>
      <c r="N150" s="81">
        <f t="shared" si="8"/>
        <v>9617.76</v>
      </c>
    </row>
    <row r="151" spans="1:14" customFormat="1" ht="30" x14ac:dyDescent="0.25">
      <c r="A151" s="42">
        <v>132</v>
      </c>
      <c r="B151" s="22" t="s">
        <v>677</v>
      </c>
      <c r="C151" s="23">
        <v>9</v>
      </c>
      <c r="D151" s="22" t="s">
        <v>629</v>
      </c>
      <c r="E151" s="24" t="s">
        <v>710</v>
      </c>
      <c r="F151" s="72" t="s">
        <v>221</v>
      </c>
      <c r="G151" s="68">
        <v>0.47</v>
      </c>
      <c r="H151" s="78">
        <f t="shared" si="6"/>
        <v>505589.23</v>
      </c>
      <c r="I151" s="79">
        <v>237626.94</v>
      </c>
      <c r="J151" s="8"/>
      <c r="K151" s="80"/>
      <c r="L151" s="80"/>
      <c r="M151" s="81">
        <f t="shared" si="7"/>
        <v>539223.51</v>
      </c>
      <c r="N151" s="81">
        <f t="shared" si="8"/>
        <v>253435.05</v>
      </c>
    </row>
    <row r="152" spans="1:14" customFormat="1" ht="15" x14ac:dyDescent="0.25">
      <c r="A152" s="42">
        <v>133</v>
      </c>
      <c r="B152" s="22" t="s">
        <v>677</v>
      </c>
      <c r="C152" s="31">
        <v>9.1</v>
      </c>
      <c r="D152" s="22" t="s">
        <v>706</v>
      </c>
      <c r="E152" s="24" t="s">
        <v>707</v>
      </c>
      <c r="F152" s="72" t="s">
        <v>221</v>
      </c>
      <c r="G152" s="68">
        <v>-0.47</v>
      </c>
      <c r="H152" s="78">
        <f t="shared" si="6"/>
        <v>46235.43</v>
      </c>
      <c r="I152" s="79">
        <v>-21730.65</v>
      </c>
      <c r="J152" s="8"/>
      <c r="K152" s="80"/>
      <c r="L152" s="80"/>
      <c r="M152" s="81">
        <f t="shared" si="7"/>
        <v>49311.24</v>
      </c>
      <c r="N152" s="81">
        <f t="shared" si="8"/>
        <v>-23176.28</v>
      </c>
    </row>
    <row r="153" spans="1:14" customFormat="1" ht="45" x14ac:dyDescent="0.25">
      <c r="A153" s="42">
        <v>134</v>
      </c>
      <c r="B153" s="22" t="s">
        <v>677</v>
      </c>
      <c r="C153" s="31">
        <v>9.1999999999999993</v>
      </c>
      <c r="D153" s="22" t="s">
        <v>564</v>
      </c>
      <c r="E153" s="24" t="s">
        <v>711</v>
      </c>
      <c r="F153" s="72" t="s">
        <v>97</v>
      </c>
      <c r="G153" s="71">
        <v>4</v>
      </c>
      <c r="H153" s="78">
        <f t="shared" si="6"/>
        <v>6820.02</v>
      </c>
      <c r="I153" s="79">
        <v>27280.080000000002</v>
      </c>
      <c r="J153" s="8"/>
      <c r="K153" s="80"/>
      <c r="L153" s="80"/>
      <c r="M153" s="81">
        <f t="shared" si="7"/>
        <v>7273.72</v>
      </c>
      <c r="N153" s="81">
        <f t="shared" si="8"/>
        <v>29094.880000000001</v>
      </c>
    </row>
    <row r="154" spans="1:14" customFormat="1" ht="45" x14ac:dyDescent="0.25">
      <c r="A154" s="42">
        <v>135</v>
      </c>
      <c r="B154" s="22" t="s">
        <v>677</v>
      </c>
      <c r="C154" s="31">
        <v>9.3000000000000007</v>
      </c>
      <c r="D154" s="22" t="s">
        <v>712</v>
      </c>
      <c r="E154" s="24" t="s">
        <v>713</v>
      </c>
      <c r="F154" s="72" t="s">
        <v>97</v>
      </c>
      <c r="G154" s="68">
        <v>0.55000000000000004</v>
      </c>
      <c r="H154" s="78">
        <f t="shared" si="6"/>
        <v>4185.67</v>
      </c>
      <c r="I154" s="79">
        <v>2302.12</v>
      </c>
      <c r="J154" s="8"/>
      <c r="K154" s="80"/>
      <c r="L154" s="80"/>
      <c r="M154" s="81">
        <f t="shared" si="7"/>
        <v>4464.12</v>
      </c>
      <c r="N154" s="81">
        <f t="shared" si="8"/>
        <v>2455.27</v>
      </c>
    </row>
    <row r="155" spans="1:14" customFormat="1" ht="15" x14ac:dyDescent="0.25">
      <c r="A155" s="42">
        <v>136</v>
      </c>
      <c r="B155" s="22" t="s">
        <v>677</v>
      </c>
      <c r="C155" s="23">
        <v>10</v>
      </c>
      <c r="D155" s="22" t="s">
        <v>415</v>
      </c>
      <c r="E155" s="24" t="s">
        <v>714</v>
      </c>
      <c r="F155" s="72" t="s">
        <v>221</v>
      </c>
      <c r="G155" s="68">
        <v>0.12</v>
      </c>
      <c r="H155" s="78">
        <f t="shared" si="6"/>
        <v>22459.17</v>
      </c>
      <c r="I155" s="79">
        <v>2695.1</v>
      </c>
      <c r="J155" s="8"/>
      <c r="K155" s="80"/>
      <c r="L155" s="80"/>
      <c r="M155" s="81">
        <f t="shared" si="7"/>
        <v>23953.26</v>
      </c>
      <c r="N155" s="81">
        <f t="shared" si="8"/>
        <v>2874.39</v>
      </c>
    </row>
    <row r="156" spans="1:14" customFormat="1" ht="45" x14ac:dyDescent="0.25">
      <c r="A156" s="42">
        <v>137</v>
      </c>
      <c r="B156" s="22" t="s">
        <v>677</v>
      </c>
      <c r="C156" s="31">
        <v>10.1</v>
      </c>
      <c r="D156" s="22" t="s">
        <v>715</v>
      </c>
      <c r="E156" s="24" t="s">
        <v>716</v>
      </c>
      <c r="F156" s="72" t="s">
        <v>221</v>
      </c>
      <c r="G156" s="68">
        <v>0.12</v>
      </c>
      <c r="H156" s="78">
        <f t="shared" si="6"/>
        <v>35552.080000000002</v>
      </c>
      <c r="I156" s="79">
        <v>4266.25</v>
      </c>
      <c r="J156" s="8"/>
      <c r="K156" s="80"/>
      <c r="L156" s="80"/>
      <c r="M156" s="81">
        <f t="shared" si="7"/>
        <v>37917.18</v>
      </c>
      <c r="N156" s="81">
        <f t="shared" si="8"/>
        <v>4550.0600000000004</v>
      </c>
    </row>
    <row r="157" spans="1:14" customFormat="1" ht="30" x14ac:dyDescent="0.25">
      <c r="A157" s="42">
        <v>138</v>
      </c>
      <c r="B157" s="22" t="s">
        <v>677</v>
      </c>
      <c r="C157" s="23">
        <v>11</v>
      </c>
      <c r="D157" s="22" t="s">
        <v>438</v>
      </c>
      <c r="E157" s="24" t="s">
        <v>717</v>
      </c>
      <c r="F157" s="72" t="s">
        <v>221</v>
      </c>
      <c r="G157" s="69">
        <v>0.1</v>
      </c>
      <c r="H157" s="78">
        <f t="shared" si="6"/>
        <v>215478.1</v>
      </c>
      <c r="I157" s="79">
        <v>21547.81</v>
      </c>
      <c r="J157" s="8"/>
      <c r="K157" s="80"/>
      <c r="L157" s="80"/>
      <c r="M157" s="81">
        <f t="shared" si="7"/>
        <v>229812.76</v>
      </c>
      <c r="N157" s="81">
        <f t="shared" si="8"/>
        <v>22981.279999999999</v>
      </c>
    </row>
    <row r="158" spans="1:14" customFormat="1" ht="15" x14ac:dyDescent="0.25">
      <c r="A158" s="42">
        <v>139</v>
      </c>
      <c r="B158" s="22" t="s">
        <v>677</v>
      </c>
      <c r="C158" s="31">
        <v>11.1</v>
      </c>
      <c r="D158" s="22" t="s">
        <v>718</v>
      </c>
      <c r="E158" s="24" t="s">
        <v>719</v>
      </c>
      <c r="F158" s="72" t="s">
        <v>221</v>
      </c>
      <c r="G158" s="68">
        <v>0.03</v>
      </c>
      <c r="H158" s="78">
        <f t="shared" si="6"/>
        <v>31951</v>
      </c>
      <c r="I158" s="79">
        <v>958.53</v>
      </c>
      <c r="J158" s="8"/>
      <c r="K158" s="80"/>
      <c r="L158" s="80"/>
      <c r="M158" s="81">
        <f t="shared" si="7"/>
        <v>34076.54</v>
      </c>
      <c r="N158" s="81">
        <f t="shared" si="8"/>
        <v>1022.3</v>
      </c>
    </row>
    <row r="159" spans="1:14" customFormat="1" ht="15" x14ac:dyDescent="0.25">
      <c r="A159" s="42">
        <v>140</v>
      </c>
      <c r="B159" s="22" t="s">
        <v>677</v>
      </c>
      <c r="C159" s="31">
        <v>11.2</v>
      </c>
      <c r="D159" s="22" t="s">
        <v>720</v>
      </c>
      <c r="E159" s="24" t="s">
        <v>721</v>
      </c>
      <c r="F159" s="72" t="s">
        <v>221</v>
      </c>
      <c r="G159" s="68">
        <v>0.06</v>
      </c>
      <c r="H159" s="78">
        <f t="shared" si="6"/>
        <v>33257.33</v>
      </c>
      <c r="I159" s="79">
        <v>1995.44</v>
      </c>
      <c r="J159" s="8"/>
      <c r="K159" s="80"/>
      <c r="L159" s="80"/>
      <c r="M159" s="81">
        <f t="shared" si="7"/>
        <v>35469.769999999997</v>
      </c>
      <c r="N159" s="81">
        <f t="shared" si="8"/>
        <v>2128.19</v>
      </c>
    </row>
    <row r="160" spans="1:14" customFormat="1" ht="30" x14ac:dyDescent="0.25">
      <c r="A160" s="42">
        <v>141</v>
      </c>
      <c r="B160" s="22" t="s">
        <v>677</v>
      </c>
      <c r="C160" s="31">
        <v>11.3</v>
      </c>
      <c r="D160" s="22" t="s">
        <v>405</v>
      </c>
      <c r="E160" s="24" t="s">
        <v>722</v>
      </c>
      <c r="F160" s="72" t="s">
        <v>221</v>
      </c>
      <c r="G160" s="70">
        <v>4.0000000000000001E-3</v>
      </c>
      <c r="H160" s="78">
        <f t="shared" si="6"/>
        <v>32317.5</v>
      </c>
      <c r="I160" s="79">
        <v>129.27000000000001</v>
      </c>
      <c r="J160" s="8"/>
      <c r="K160" s="80"/>
      <c r="L160" s="80"/>
      <c r="M160" s="81">
        <f t="shared" si="7"/>
        <v>34467.42</v>
      </c>
      <c r="N160" s="81">
        <f t="shared" si="8"/>
        <v>137.87</v>
      </c>
    </row>
    <row r="161" spans="1:14" customFormat="1" ht="15" x14ac:dyDescent="0.25">
      <c r="A161" s="42">
        <v>142</v>
      </c>
      <c r="B161" s="22" t="s">
        <v>677</v>
      </c>
      <c r="C161" s="23">
        <v>12</v>
      </c>
      <c r="D161" s="22" t="s">
        <v>622</v>
      </c>
      <c r="E161" s="24" t="s">
        <v>723</v>
      </c>
      <c r="F161" s="72" t="s">
        <v>19</v>
      </c>
      <c r="G161" s="70">
        <v>1.099</v>
      </c>
      <c r="H161" s="78">
        <f t="shared" si="6"/>
        <v>12890.13</v>
      </c>
      <c r="I161" s="79">
        <v>14166.25</v>
      </c>
      <c r="J161" s="8"/>
      <c r="K161" s="80"/>
      <c r="L161" s="80"/>
      <c r="M161" s="81">
        <f t="shared" si="7"/>
        <v>13747.64</v>
      </c>
      <c r="N161" s="81">
        <f t="shared" si="8"/>
        <v>15108.66</v>
      </c>
    </row>
    <row r="162" spans="1:14" customFormat="1" ht="15" x14ac:dyDescent="0.25">
      <c r="A162" s="42">
        <v>143</v>
      </c>
      <c r="B162" s="22" t="s">
        <v>677</v>
      </c>
      <c r="C162" s="31">
        <v>12.1</v>
      </c>
      <c r="D162" s="22" t="s">
        <v>515</v>
      </c>
      <c r="E162" s="24" t="s">
        <v>516</v>
      </c>
      <c r="F162" s="72" t="s">
        <v>41</v>
      </c>
      <c r="G162" s="68">
        <v>0.28999999999999998</v>
      </c>
      <c r="H162" s="78">
        <f t="shared" si="6"/>
        <v>935.76</v>
      </c>
      <c r="I162" s="79">
        <v>271.37</v>
      </c>
      <c r="J162" s="8"/>
      <c r="K162" s="80"/>
      <c r="L162" s="80"/>
      <c r="M162" s="81">
        <f t="shared" si="7"/>
        <v>998.01</v>
      </c>
      <c r="N162" s="81">
        <f t="shared" si="8"/>
        <v>289.42</v>
      </c>
    </row>
    <row r="163" spans="1:14" customFormat="1" ht="15" x14ac:dyDescent="0.25">
      <c r="A163" s="42">
        <v>144</v>
      </c>
      <c r="B163" s="22" t="s">
        <v>677</v>
      </c>
      <c r="C163" s="23">
        <v>13</v>
      </c>
      <c r="D163" s="22" t="s">
        <v>624</v>
      </c>
      <c r="E163" s="24" t="s">
        <v>724</v>
      </c>
      <c r="F163" s="72" t="s">
        <v>19</v>
      </c>
      <c r="G163" s="70">
        <v>1.099</v>
      </c>
      <c r="H163" s="78">
        <f t="shared" si="6"/>
        <v>30932.35</v>
      </c>
      <c r="I163" s="79">
        <v>33994.65</v>
      </c>
      <c r="J163" s="8"/>
      <c r="K163" s="80"/>
      <c r="L163" s="80"/>
      <c r="M163" s="81">
        <f t="shared" si="7"/>
        <v>32990.120000000003</v>
      </c>
      <c r="N163" s="81">
        <f t="shared" si="8"/>
        <v>36256.14</v>
      </c>
    </row>
    <row r="164" spans="1:14" customFormat="1" ht="45" x14ac:dyDescent="0.25">
      <c r="A164" s="42">
        <v>145</v>
      </c>
      <c r="B164" s="22" t="s">
        <v>677</v>
      </c>
      <c r="C164" s="23">
        <v>14</v>
      </c>
      <c r="D164" s="22" t="s">
        <v>560</v>
      </c>
      <c r="E164" s="24" t="s">
        <v>725</v>
      </c>
      <c r="F164" s="72" t="s">
        <v>44</v>
      </c>
      <c r="G164" s="68">
        <v>7.0000000000000007E-2</v>
      </c>
      <c r="H164" s="78">
        <f t="shared" si="6"/>
        <v>166593</v>
      </c>
      <c r="I164" s="79">
        <v>11661.51</v>
      </c>
      <c r="J164" s="8"/>
      <c r="K164" s="80"/>
      <c r="L164" s="80"/>
      <c r="M164" s="81">
        <f t="shared" si="7"/>
        <v>177675.58</v>
      </c>
      <c r="N164" s="81">
        <f t="shared" si="8"/>
        <v>12437.29</v>
      </c>
    </row>
    <row r="165" spans="1:14" customFormat="1" ht="30" x14ac:dyDescent="0.25">
      <c r="A165" s="42">
        <v>146</v>
      </c>
      <c r="B165" s="22" t="s">
        <v>677</v>
      </c>
      <c r="C165" s="23">
        <v>15</v>
      </c>
      <c r="D165" s="22" t="s">
        <v>726</v>
      </c>
      <c r="E165" s="24" t="s">
        <v>727</v>
      </c>
      <c r="F165" s="72" t="s">
        <v>44</v>
      </c>
      <c r="G165" s="68">
        <v>-7.0000000000000007E-2</v>
      </c>
      <c r="H165" s="78">
        <f t="shared" si="6"/>
        <v>61987.71</v>
      </c>
      <c r="I165" s="79">
        <v>-4339.1400000000003</v>
      </c>
      <c r="J165" s="8"/>
      <c r="K165" s="80"/>
      <c r="L165" s="80"/>
      <c r="M165" s="81">
        <f t="shared" si="7"/>
        <v>66111.44</v>
      </c>
      <c r="N165" s="81">
        <f t="shared" si="8"/>
        <v>-4627.8</v>
      </c>
    </row>
    <row r="166" spans="1:14" customFormat="1" ht="30" x14ac:dyDescent="0.25">
      <c r="A166" s="42">
        <v>147</v>
      </c>
      <c r="B166" s="22" t="s">
        <v>677</v>
      </c>
      <c r="C166" s="23">
        <v>16</v>
      </c>
      <c r="D166" s="22" t="s">
        <v>464</v>
      </c>
      <c r="E166" s="24" t="s">
        <v>636</v>
      </c>
      <c r="F166" s="72" t="s">
        <v>19</v>
      </c>
      <c r="G166" s="70">
        <v>0.93700000000000006</v>
      </c>
      <c r="H166" s="78">
        <f t="shared" si="6"/>
        <v>7233.63</v>
      </c>
      <c r="I166" s="79">
        <v>6777.91</v>
      </c>
      <c r="J166" s="8"/>
      <c r="K166" s="80"/>
      <c r="L166" s="80"/>
      <c r="M166" s="81">
        <f t="shared" si="7"/>
        <v>7714.85</v>
      </c>
      <c r="N166" s="81">
        <f t="shared" si="8"/>
        <v>7228.81</v>
      </c>
    </row>
    <row r="167" spans="1:14" customFormat="1" ht="30" x14ac:dyDescent="0.25">
      <c r="A167" s="42">
        <v>148</v>
      </c>
      <c r="B167" s="22" t="s">
        <v>677</v>
      </c>
      <c r="C167" s="23">
        <v>17</v>
      </c>
      <c r="D167" s="22" t="s">
        <v>728</v>
      </c>
      <c r="E167" s="24" t="s">
        <v>729</v>
      </c>
      <c r="F167" s="72" t="s">
        <v>19</v>
      </c>
      <c r="G167" s="70">
        <v>0.93700000000000006</v>
      </c>
      <c r="H167" s="78">
        <f t="shared" si="6"/>
        <v>5487.78</v>
      </c>
      <c r="I167" s="79">
        <v>5142.05</v>
      </c>
      <c r="J167" s="8"/>
      <c r="K167" s="80"/>
      <c r="L167" s="80"/>
      <c r="M167" s="81">
        <f t="shared" si="7"/>
        <v>5852.85</v>
      </c>
      <c r="N167" s="81">
        <f t="shared" si="8"/>
        <v>5484.12</v>
      </c>
    </row>
    <row r="168" spans="1:14" customFormat="1" ht="30" x14ac:dyDescent="0.25">
      <c r="A168" s="42">
        <v>149</v>
      </c>
      <c r="B168" s="22" t="s">
        <v>677</v>
      </c>
      <c r="C168" s="23">
        <v>18</v>
      </c>
      <c r="D168" s="22" t="s">
        <v>473</v>
      </c>
      <c r="E168" s="24" t="s">
        <v>730</v>
      </c>
      <c r="F168" s="72" t="s">
        <v>19</v>
      </c>
      <c r="G168" s="70">
        <v>0.55900000000000005</v>
      </c>
      <c r="H168" s="78">
        <f t="shared" si="6"/>
        <v>38542.18</v>
      </c>
      <c r="I168" s="79">
        <v>21545.08</v>
      </c>
      <c r="J168" s="8"/>
      <c r="K168" s="80"/>
      <c r="L168" s="80"/>
      <c r="M168" s="81">
        <f t="shared" si="7"/>
        <v>41106.19</v>
      </c>
      <c r="N168" s="81">
        <f t="shared" si="8"/>
        <v>22978.36</v>
      </c>
    </row>
    <row r="169" spans="1:14" customFormat="1" ht="15" x14ac:dyDescent="0.25">
      <c r="A169" s="42">
        <v>150</v>
      </c>
      <c r="B169" s="22" t="s">
        <v>677</v>
      </c>
      <c r="C169" s="31">
        <v>18.100000000000001</v>
      </c>
      <c r="D169" s="22" t="s">
        <v>360</v>
      </c>
      <c r="E169" s="24" t="s">
        <v>361</v>
      </c>
      <c r="F169" s="72" t="s">
        <v>41</v>
      </c>
      <c r="G169" s="68">
        <v>1.1399999999999999</v>
      </c>
      <c r="H169" s="78">
        <f t="shared" si="6"/>
        <v>5002.68</v>
      </c>
      <c r="I169" s="79">
        <v>5703.05</v>
      </c>
      <c r="J169" s="8"/>
      <c r="K169" s="80"/>
      <c r="L169" s="80"/>
      <c r="M169" s="81">
        <f t="shared" si="7"/>
        <v>5335.48</v>
      </c>
      <c r="N169" s="81">
        <f t="shared" si="8"/>
        <v>6082.45</v>
      </c>
    </row>
    <row r="170" spans="1:14" customFormat="1" ht="30" x14ac:dyDescent="0.25">
      <c r="A170" s="42">
        <v>151</v>
      </c>
      <c r="B170" s="22" t="s">
        <v>677</v>
      </c>
      <c r="C170" s="23">
        <v>19</v>
      </c>
      <c r="D170" s="22" t="s">
        <v>473</v>
      </c>
      <c r="E170" s="24" t="s">
        <v>731</v>
      </c>
      <c r="F170" s="72" t="s">
        <v>19</v>
      </c>
      <c r="G170" s="70">
        <v>0.55900000000000005</v>
      </c>
      <c r="H170" s="78">
        <f t="shared" si="6"/>
        <v>38542.18</v>
      </c>
      <c r="I170" s="79">
        <v>21545.08</v>
      </c>
      <c r="J170" s="8"/>
      <c r="K170" s="80"/>
      <c r="L170" s="80"/>
      <c r="M170" s="81">
        <f t="shared" si="7"/>
        <v>41106.19</v>
      </c>
      <c r="N170" s="81">
        <f t="shared" si="8"/>
        <v>22978.36</v>
      </c>
    </row>
    <row r="171" spans="1:14" customFormat="1" ht="15" x14ac:dyDescent="0.25">
      <c r="A171" s="42">
        <v>152</v>
      </c>
      <c r="B171" s="22" t="s">
        <v>677</v>
      </c>
      <c r="C171" s="31">
        <v>19.100000000000001</v>
      </c>
      <c r="D171" s="22" t="s">
        <v>360</v>
      </c>
      <c r="E171" s="24" t="s">
        <v>361</v>
      </c>
      <c r="F171" s="72" t="s">
        <v>41</v>
      </c>
      <c r="G171" s="68">
        <v>1.1399999999999999</v>
      </c>
      <c r="H171" s="78">
        <f t="shared" si="6"/>
        <v>5002.68</v>
      </c>
      <c r="I171" s="79">
        <v>5703.05</v>
      </c>
      <c r="J171" s="8"/>
      <c r="K171" s="80"/>
      <c r="L171" s="80"/>
      <c r="M171" s="81">
        <f t="shared" si="7"/>
        <v>5335.48</v>
      </c>
      <c r="N171" s="81">
        <f t="shared" si="8"/>
        <v>6082.45</v>
      </c>
    </row>
    <row r="172" spans="1:14" customFormat="1" ht="15" x14ac:dyDescent="0.25">
      <c r="A172" s="42">
        <v>153</v>
      </c>
      <c r="B172" s="22" t="s">
        <v>677</v>
      </c>
      <c r="C172" s="23">
        <v>20</v>
      </c>
      <c r="D172" s="22" t="s">
        <v>622</v>
      </c>
      <c r="E172" s="24" t="s">
        <v>732</v>
      </c>
      <c r="F172" s="72" t="s">
        <v>19</v>
      </c>
      <c r="G172" s="65">
        <v>0.55940000000000001</v>
      </c>
      <c r="H172" s="78">
        <f t="shared" si="6"/>
        <v>12889.17</v>
      </c>
      <c r="I172" s="79">
        <v>7210.2</v>
      </c>
      <c r="J172" s="8"/>
      <c r="K172" s="80"/>
      <c r="L172" s="80"/>
      <c r="M172" s="81">
        <f t="shared" si="7"/>
        <v>13746.62</v>
      </c>
      <c r="N172" s="81">
        <f t="shared" si="8"/>
        <v>7689.86</v>
      </c>
    </row>
    <row r="173" spans="1:14" customFormat="1" ht="30" x14ac:dyDescent="0.25">
      <c r="A173" s="42">
        <v>154</v>
      </c>
      <c r="B173" s="22" t="s">
        <v>677</v>
      </c>
      <c r="C173" s="31">
        <v>20.100000000000001</v>
      </c>
      <c r="D173" s="22" t="s">
        <v>733</v>
      </c>
      <c r="E173" s="24" t="s">
        <v>734</v>
      </c>
      <c r="F173" s="72" t="s">
        <v>488</v>
      </c>
      <c r="G173" s="71">
        <v>168</v>
      </c>
      <c r="H173" s="78">
        <f t="shared" si="6"/>
        <v>113.56</v>
      </c>
      <c r="I173" s="79">
        <v>19077.48</v>
      </c>
      <c r="J173" s="8"/>
      <c r="K173" s="80"/>
      <c r="L173" s="80"/>
      <c r="M173" s="81">
        <f t="shared" si="7"/>
        <v>121.11</v>
      </c>
      <c r="N173" s="81">
        <f t="shared" si="8"/>
        <v>20346.48</v>
      </c>
    </row>
    <row r="174" spans="1:14" customFormat="1" ht="45" x14ac:dyDescent="0.25">
      <c r="A174" s="42">
        <v>155</v>
      </c>
      <c r="B174" s="22" t="s">
        <v>677</v>
      </c>
      <c r="C174" s="23">
        <v>21</v>
      </c>
      <c r="D174" s="22" t="s">
        <v>574</v>
      </c>
      <c r="E174" s="24" t="s">
        <v>735</v>
      </c>
      <c r="F174" s="72" t="s">
        <v>19</v>
      </c>
      <c r="G174" s="70">
        <v>0.42499999999999999</v>
      </c>
      <c r="H174" s="78">
        <f t="shared" si="6"/>
        <v>10263.76</v>
      </c>
      <c r="I174" s="79">
        <v>4362.1000000000004</v>
      </c>
      <c r="J174" s="8"/>
      <c r="K174" s="80"/>
      <c r="L174" s="80"/>
      <c r="M174" s="81">
        <f t="shared" si="7"/>
        <v>10946.56</v>
      </c>
      <c r="N174" s="81">
        <f t="shared" si="8"/>
        <v>4652.29</v>
      </c>
    </row>
    <row r="175" spans="1:14" customFormat="1" ht="45" x14ac:dyDescent="0.25">
      <c r="A175" s="42">
        <v>156</v>
      </c>
      <c r="B175" s="22" t="s">
        <v>677</v>
      </c>
      <c r="C175" s="23">
        <v>22</v>
      </c>
      <c r="D175" s="22" t="s">
        <v>574</v>
      </c>
      <c r="E175" s="24" t="s">
        <v>736</v>
      </c>
      <c r="F175" s="72" t="s">
        <v>19</v>
      </c>
      <c r="G175" s="68">
        <v>1.36</v>
      </c>
      <c r="H175" s="78">
        <f t="shared" si="6"/>
        <v>10265.01</v>
      </c>
      <c r="I175" s="79">
        <v>13960.41</v>
      </c>
      <c r="J175" s="8"/>
      <c r="K175" s="80"/>
      <c r="L175" s="80"/>
      <c r="M175" s="81">
        <f t="shared" si="7"/>
        <v>10947.89</v>
      </c>
      <c r="N175" s="81">
        <f t="shared" si="8"/>
        <v>14889.13</v>
      </c>
    </row>
    <row r="176" spans="1:14" customFormat="1" ht="45" x14ac:dyDescent="0.25">
      <c r="A176" s="42">
        <v>157</v>
      </c>
      <c r="B176" s="22" t="s">
        <v>677</v>
      </c>
      <c r="C176" s="23">
        <v>23</v>
      </c>
      <c r="D176" s="22" t="s">
        <v>578</v>
      </c>
      <c r="E176" s="24" t="s">
        <v>737</v>
      </c>
      <c r="F176" s="72" t="s">
        <v>57</v>
      </c>
      <c r="G176" s="69">
        <v>71.7</v>
      </c>
      <c r="H176" s="78">
        <f t="shared" si="6"/>
        <v>1493.2</v>
      </c>
      <c r="I176" s="79">
        <v>107062.65</v>
      </c>
      <c r="J176" s="8"/>
      <c r="K176" s="80"/>
      <c r="L176" s="80"/>
      <c r="M176" s="81">
        <f t="shared" si="7"/>
        <v>1592.53</v>
      </c>
      <c r="N176" s="81">
        <f t="shared" si="8"/>
        <v>114184.4</v>
      </c>
    </row>
    <row r="177" spans="1:14" customFormat="1" ht="15" x14ac:dyDescent="0.25">
      <c r="A177" s="42">
        <v>158</v>
      </c>
      <c r="B177" s="22" t="s">
        <v>677</v>
      </c>
      <c r="C177" s="31">
        <v>23.1</v>
      </c>
      <c r="D177" s="22" t="s">
        <v>580</v>
      </c>
      <c r="E177" s="24" t="s">
        <v>581</v>
      </c>
      <c r="F177" s="72" t="s">
        <v>57</v>
      </c>
      <c r="G177" s="68">
        <v>-78.87</v>
      </c>
      <c r="H177" s="78">
        <f t="shared" si="6"/>
        <v>76.94</v>
      </c>
      <c r="I177" s="79">
        <v>-6067.88</v>
      </c>
      <c r="J177" s="8"/>
      <c r="K177" s="80"/>
      <c r="L177" s="80"/>
      <c r="M177" s="81">
        <f t="shared" si="7"/>
        <v>82.06</v>
      </c>
      <c r="N177" s="81">
        <f t="shared" si="8"/>
        <v>-6472.07</v>
      </c>
    </row>
    <row r="178" spans="1:14" customFormat="1" ht="15" x14ac:dyDescent="0.25">
      <c r="A178" s="42">
        <v>159</v>
      </c>
      <c r="B178" s="22" t="s">
        <v>677</v>
      </c>
      <c r="C178" s="31">
        <v>23.2</v>
      </c>
      <c r="D178" s="22" t="s">
        <v>582</v>
      </c>
      <c r="E178" s="24" t="s">
        <v>583</v>
      </c>
      <c r="F178" s="72" t="s">
        <v>57</v>
      </c>
      <c r="G178" s="68">
        <v>78.87</v>
      </c>
      <c r="H178" s="78">
        <f t="shared" si="6"/>
        <v>40.19</v>
      </c>
      <c r="I178" s="79">
        <v>3169.75</v>
      </c>
      <c r="J178" s="8"/>
      <c r="K178" s="80"/>
      <c r="L178" s="80"/>
      <c r="M178" s="81">
        <f t="shared" si="7"/>
        <v>42.86</v>
      </c>
      <c r="N178" s="81">
        <f t="shared" si="8"/>
        <v>3380.37</v>
      </c>
    </row>
    <row r="179" spans="1:14" customFormat="1" ht="45" x14ac:dyDescent="0.25">
      <c r="A179" s="42">
        <v>160</v>
      </c>
      <c r="B179" s="22" t="s">
        <v>677</v>
      </c>
      <c r="C179" s="23">
        <v>24</v>
      </c>
      <c r="D179" s="22" t="s">
        <v>507</v>
      </c>
      <c r="E179" s="24" t="s">
        <v>738</v>
      </c>
      <c r="F179" s="72" t="s">
        <v>19</v>
      </c>
      <c r="G179" s="70">
        <v>0.29499999999999998</v>
      </c>
      <c r="H179" s="78">
        <f t="shared" si="6"/>
        <v>33748.81</v>
      </c>
      <c r="I179" s="79">
        <v>9955.9</v>
      </c>
      <c r="J179" s="8"/>
      <c r="K179" s="80"/>
      <c r="L179" s="80"/>
      <c r="M179" s="81">
        <f t="shared" si="7"/>
        <v>35993.949999999997</v>
      </c>
      <c r="N179" s="81">
        <f t="shared" si="8"/>
        <v>10618.22</v>
      </c>
    </row>
    <row r="180" spans="1:14" customFormat="1" ht="15" x14ac:dyDescent="0.25">
      <c r="A180" s="42">
        <v>161</v>
      </c>
      <c r="B180" s="22" t="s">
        <v>677</v>
      </c>
      <c r="C180" s="31">
        <v>24.1</v>
      </c>
      <c r="D180" s="22" t="s">
        <v>509</v>
      </c>
      <c r="E180" s="24" t="s">
        <v>739</v>
      </c>
      <c r="F180" s="72" t="s">
        <v>41</v>
      </c>
      <c r="G180" s="70">
        <v>5.133</v>
      </c>
      <c r="H180" s="78">
        <f t="shared" si="6"/>
        <v>854.62</v>
      </c>
      <c r="I180" s="79">
        <v>4386.76</v>
      </c>
      <c r="J180" s="8"/>
      <c r="K180" s="80"/>
      <c r="L180" s="80"/>
      <c r="M180" s="81">
        <f t="shared" si="7"/>
        <v>911.47</v>
      </c>
      <c r="N180" s="81">
        <f t="shared" si="8"/>
        <v>4678.58</v>
      </c>
    </row>
    <row r="181" spans="1:14" customFormat="1" ht="30" x14ac:dyDescent="0.25">
      <c r="A181" s="42">
        <v>162</v>
      </c>
      <c r="B181" s="22" t="s">
        <v>677</v>
      </c>
      <c r="C181" s="23">
        <v>25</v>
      </c>
      <c r="D181" s="22" t="s">
        <v>511</v>
      </c>
      <c r="E181" s="24" t="s">
        <v>512</v>
      </c>
      <c r="F181" s="72" t="s">
        <v>19</v>
      </c>
      <c r="G181" s="70">
        <v>0.29499999999999998</v>
      </c>
      <c r="H181" s="78">
        <f t="shared" si="6"/>
        <v>2292.92</v>
      </c>
      <c r="I181" s="79">
        <v>676.41</v>
      </c>
      <c r="J181" s="8"/>
      <c r="K181" s="80"/>
      <c r="L181" s="80"/>
      <c r="M181" s="81">
        <f t="shared" si="7"/>
        <v>2445.46</v>
      </c>
      <c r="N181" s="81">
        <f t="shared" si="8"/>
        <v>721.41</v>
      </c>
    </row>
    <row r="182" spans="1:14" customFormat="1" ht="15" x14ac:dyDescent="0.25">
      <c r="A182" s="42">
        <v>163</v>
      </c>
      <c r="B182" s="22" t="s">
        <v>677</v>
      </c>
      <c r="C182" s="31">
        <v>25.1</v>
      </c>
      <c r="D182" s="22" t="s">
        <v>509</v>
      </c>
      <c r="E182" s="24" t="s">
        <v>739</v>
      </c>
      <c r="F182" s="72" t="s">
        <v>41</v>
      </c>
      <c r="G182" s="69">
        <v>1.3</v>
      </c>
      <c r="H182" s="78">
        <f t="shared" si="6"/>
        <v>854.63</v>
      </c>
      <c r="I182" s="79">
        <v>1111.02</v>
      </c>
      <c r="J182" s="8"/>
      <c r="K182" s="80"/>
      <c r="L182" s="80"/>
      <c r="M182" s="81">
        <f t="shared" si="7"/>
        <v>911.48</v>
      </c>
      <c r="N182" s="81">
        <f t="shared" si="8"/>
        <v>1184.92</v>
      </c>
    </row>
    <row r="183" spans="1:14" customFormat="1" ht="45" x14ac:dyDescent="0.25">
      <c r="A183" s="42">
        <v>164</v>
      </c>
      <c r="B183" s="22" t="s">
        <v>677</v>
      </c>
      <c r="C183" s="23">
        <v>26</v>
      </c>
      <c r="D183" s="22" t="s">
        <v>513</v>
      </c>
      <c r="E183" s="24" t="s">
        <v>647</v>
      </c>
      <c r="F183" s="72" t="s">
        <v>19</v>
      </c>
      <c r="G183" s="70">
        <v>0.29499999999999998</v>
      </c>
      <c r="H183" s="78">
        <f t="shared" si="6"/>
        <v>18844.71</v>
      </c>
      <c r="I183" s="79">
        <v>5559.19</v>
      </c>
      <c r="J183" s="8"/>
      <c r="K183" s="80"/>
      <c r="L183" s="80"/>
      <c r="M183" s="81">
        <f t="shared" si="7"/>
        <v>20098.349999999999</v>
      </c>
      <c r="N183" s="81">
        <f t="shared" si="8"/>
        <v>5929.01</v>
      </c>
    </row>
    <row r="184" spans="1:14" customFormat="1" ht="15" x14ac:dyDescent="0.25">
      <c r="A184" s="42">
        <v>165</v>
      </c>
      <c r="B184" s="22" t="s">
        <v>677</v>
      </c>
      <c r="C184" s="31">
        <v>26.1</v>
      </c>
      <c r="D184" s="22" t="s">
        <v>515</v>
      </c>
      <c r="E184" s="24" t="s">
        <v>516</v>
      </c>
      <c r="F184" s="72" t="s">
        <v>41</v>
      </c>
      <c r="G184" s="68">
        <v>0.15</v>
      </c>
      <c r="H184" s="78">
        <f t="shared" si="6"/>
        <v>935.67</v>
      </c>
      <c r="I184" s="79">
        <v>140.35</v>
      </c>
      <c r="J184" s="8"/>
      <c r="K184" s="80"/>
      <c r="L184" s="80"/>
      <c r="M184" s="81">
        <f t="shared" si="7"/>
        <v>997.92</v>
      </c>
      <c r="N184" s="81">
        <f t="shared" si="8"/>
        <v>149.69</v>
      </c>
    </row>
    <row r="185" spans="1:14" customFormat="1" ht="45" x14ac:dyDescent="0.25">
      <c r="A185" s="42">
        <v>166</v>
      </c>
      <c r="B185" s="22" t="s">
        <v>677</v>
      </c>
      <c r="C185" s="31">
        <v>26.2</v>
      </c>
      <c r="D185" s="22" t="s">
        <v>517</v>
      </c>
      <c r="E185" s="24" t="s">
        <v>518</v>
      </c>
      <c r="F185" s="72" t="s">
        <v>221</v>
      </c>
      <c r="G185" s="65">
        <v>2.1063000000000001</v>
      </c>
      <c r="H185" s="78">
        <f t="shared" si="6"/>
        <v>4072.44</v>
      </c>
      <c r="I185" s="79">
        <v>8577.77</v>
      </c>
      <c r="J185" s="8"/>
      <c r="K185" s="80"/>
      <c r="L185" s="80"/>
      <c r="M185" s="81">
        <f t="shared" si="7"/>
        <v>4343.3599999999997</v>
      </c>
      <c r="N185" s="81">
        <f t="shared" si="8"/>
        <v>9148.42</v>
      </c>
    </row>
    <row r="186" spans="1:14" customFormat="1" ht="30" x14ac:dyDescent="0.25">
      <c r="A186" s="42">
        <v>167</v>
      </c>
      <c r="B186" s="22" t="s">
        <v>677</v>
      </c>
      <c r="C186" s="23">
        <v>27</v>
      </c>
      <c r="D186" s="22" t="s">
        <v>519</v>
      </c>
      <c r="E186" s="24" t="s">
        <v>520</v>
      </c>
      <c r="F186" s="72" t="s">
        <v>19</v>
      </c>
      <c r="G186" s="70">
        <v>0.29499999999999998</v>
      </c>
      <c r="H186" s="78">
        <f t="shared" si="6"/>
        <v>11009.97</v>
      </c>
      <c r="I186" s="79">
        <v>3247.94</v>
      </c>
      <c r="J186" s="8"/>
      <c r="K186" s="80"/>
      <c r="L186" s="80"/>
      <c r="M186" s="81">
        <f t="shared" si="7"/>
        <v>11742.41</v>
      </c>
      <c r="N186" s="81">
        <f t="shared" si="8"/>
        <v>3464.01</v>
      </c>
    </row>
    <row r="187" spans="1:14" customFormat="1" ht="45" x14ac:dyDescent="0.25">
      <c r="A187" s="42">
        <v>168</v>
      </c>
      <c r="B187" s="22" t="s">
        <v>677</v>
      </c>
      <c r="C187" s="31">
        <v>27.1</v>
      </c>
      <c r="D187" s="22" t="s">
        <v>517</v>
      </c>
      <c r="E187" s="24" t="s">
        <v>518</v>
      </c>
      <c r="F187" s="72" t="s">
        <v>221</v>
      </c>
      <c r="G187" s="65">
        <v>1.4278</v>
      </c>
      <c r="H187" s="78">
        <f t="shared" si="6"/>
        <v>4072.46</v>
      </c>
      <c r="I187" s="79">
        <v>5814.66</v>
      </c>
      <c r="J187" s="8"/>
      <c r="K187" s="80"/>
      <c r="L187" s="80"/>
      <c r="M187" s="81">
        <f t="shared" si="7"/>
        <v>4343.38</v>
      </c>
      <c r="N187" s="81">
        <f t="shared" si="8"/>
        <v>6201.48</v>
      </c>
    </row>
    <row r="188" spans="1:14" customFormat="1" ht="45" x14ac:dyDescent="0.25">
      <c r="A188" s="42">
        <v>169</v>
      </c>
      <c r="B188" s="22" t="s">
        <v>677</v>
      </c>
      <c r="C188" s="23">
        <v>28</v>
      </c>
      <c r="D188" s="22" t="s">
        <v>475</v>
      </c>
      <c r="E188" s="24" t="s">
        <v>571</v>
      </c>
      <c r="F188" s="72" t="s">
        <v>19</v>
      </c>
      <c r="G188" s="70">
        <v>0.55900000000000005</v>
      </c>
      <c r="H188" s="78">
        <f t="shared" si="6"/>
        <v>42492.67</v>
      </c>
      <c r="I188" s="79">
        <v>23753.4</v>
      </c>
      <c r="J188" s="8"/>
      <c r="K188" s="80"/>
      <c r="L188" s="80"/>
      <c r="M188" s="81">
        <f t="shared" si="7"/>
        <v>45319.49</v>
      </c>
      <c r="N188" s="81">
        <f t="shared" si="8"/>
        <v>25333.59</v>
      </c>
    </row>
    <row r="189" spans="1:14" customFormat="1" ht="15" x14ac:dyDescent="0.25">
      <c r="A189" s="42">
        <v>170</v>
      </c>
      <c r="B189" s="22" t="s">
        <v>677</v>
      </c>
      <c r="C189" s="31">
        <v>28.1</v>
      </c>
      <c r="D189" s="22" t="s">
        <v>477</v>
      </c>
      <c r="E189" s="24" t="s">
        <v>478</v>
      </c>
      <c r="F189" s="72" t="s">
        <v>221</v>
      </c>
      <c r="G189" s="70">
        <v>-1.0999999999999999E-2</v>
      </c>
      <c r="H189" s="78">
        <f t="shared" si="6"/>
        <v>10847.27</v>
      </c>
      <c r="I189" s="79">
        <v>-119.32</v>
      </c>
      <c r="J189" s="8"/>
      <c r="K189" s="80"/>
      <c r="L189" s="80"/>
      <c r="M189" s="81">
        <f t="shared" si="7"/>
        <v>11568.88</v>
      </c>
      <c r="N189" s="81">
        <f t="shared" si="8"/>
        <v>-127.26</v>
      </c>
    </row>
    <row r="190" spans="1:14" customFormat="1" ht="15" x14ac:dyDescent="0.25">
      <c r="A190" s="42">
        <v>171</v>
      </c>
      <c r="B190" s="22" t="s">
        <v>677</v>
      </c>
      <c r="C190" s="31">
        <v>28.2</v>
      </c>
      <c r="D190" s="22" t="s">
        <v>479</v>
      </c>
      <c r="E190" s="24" t="s">
        <v>480</v>
      </c>
      <c r="F190" s="72" t="s">
        <v>221</v>
      </c>
      <c r="G190" s="70">
        <v>-8.7999999999999995E-2</v>
      </c>
      <c r="H190" s="78">
        <f t="shared" si="6"/>
        <v>10469.89</v>
      </c>
      <c r="I190" s="79">
        <v>-921.35</v>
      </c>
      <c r="J190" s="8"/>
      <c r="K190" s="80"/>
      <c r="L190" s="80"/>
      <c r="M190" s="81">
        <f t="shared" si="7"/>
        <v>11166.4</v>
      </c>
      <c r="N190" s="81">
        <f t="shared" si="8"/>
        <v>-982.64</v>
      </c>
    </row>
    <row r="191" spans="1:14" customFormat="1" ht="30" x14ac:dyDescent="0.25">
      <c r="A191" s="42">
        <v>172</v>
      </c>
      <c r="B191" s="22" t="s">
        <v>677</v>
      </c>
      <c r="C191" s="31">
        <v>28.3</v>
      </c>
      <c r="D191" s="22" t="s">
        <v>483</v>
      </c>
      <c r="E191" s="24" t="s">
        <v>572</v>
      </c>
      <c r="F191" s="72" t="s">
        <v>485</v>
      </c>
      <c r="G191" s="70">
        <v>16.782</v>
      </c>
      <c r="H191" s="78">
        <f t="shared" si="6"/>
        <v>52.83</v>
      </c>
      <c r="I191" s="79">
        <v>886.67</v>
      </c>
      <c r="J191" s="8"/>
      <c r="K191" s="80"/>
      <c r="L191" s="80"/>
      <c r="M191" s="81">
        <f t="shared" si="7"/>
        <v>56.34</v>
      </c>
      <c r="N191" s="81">
        <f t="shared" si="8"/>
        <v>945.5</v>
      </c>
    </row>
    <row r="192" spans="1:14" customFormat="1" ht="45" x14ac:dyDescent="0.25">
      <c r="A192" s="42">
        <v>173</v>
      </c>
      <c r="B192" s="22" t="s">
        <v>677</v>
      </c>
      <c r="C192" s="23">
        <v>29</v>
      </c>
      <c r="D192" s="22" t="s">
        <v>489</v>
      </c>
      <c r="E192" s="24" t="s">
        <v>490</v>
      </c>
      <c r="F192" s="72" t="s">
        <v>19</v>
      </c>
      <c r="G192" s="70">
        <v>0.55900000000000005</v>
      </c>
      <c r="H192" s="78">
        <f t="shared" si="6"/>
        <v>115753.52</v>
      </c>
      <c r="I192" s="79">
        <v>64706.22</v>
      </c>
      <c r="J192" s="8"/>
      <c r="K192" s="80"/>
      <c r="L192" s="80"/>
      <c r="M192" s="81">
        <f t="shared" si="7"/>
        <v>123454.01</v>
      </c>
      <c r="N192" s="81">
        <f t="shared" si="8"/>
        <v>69010.789999999994</v>
      </c>
    </row>
    <row r="193" spans="1:14" customFormat="1" ht="15" x14ac:dyDescent="0.25">
      <c r="A193" s="42">
        <v>174</v>
      </c>
      <c r="B193" s="22" t="s">
        <v>677</v>
      </c>
      <c r="C193" s="31">
        <v>29.1</v>
      </c>
      <c r="D193" s="22" t="s">
        <v>479</v>
      </c>
      <c r="E193" s="24" t="s">
        <v>480</v>
      </c>
      <c r="F193" s="72" t="s">
        <v>221</v>
      </c>
      <c r="G193" s="70">
        <v>-0.34899999999999998</v>
      </c>
      <c r="H193" s="78">
        <f t="shared" si="6"/>
        <v>10469.969999999999</v>
      </c>
      <c r="I193" s="79">
        <v>-3654.02</v>
      </c>
      <c r="J193" s="8"/>
      <c r="K193" s="80"/>
      <c r="L193" s="80"/>
      <c r="M193" s="81">
        <f t="shared" si="7"/>
        <v>11166.48</v>
      </c>
      <c r="N193" s="81">
        <f t="shared" si="8"/>
        <v>-3897.1</v>
      </c>
    </row>
    <row r="194" spans="1:14" customFormat="1" ht="45" x14ac:dyDescent="0.25">
      <c r="A194" s="42">
        <v>175</v>
      </c>
      <c r="B194" s="22" t="s">
        <v>677</v>
      </c>
      <c r="C194" s="31">
        <v>29.2</v>
      </c>
      <c r="D194" s="22" t="s">
        <v>486</v>
      </c>
      <c r="E194" s="24" t="s">
        <v>573</v>
      </c>
      <c r="F194" s="72" t="s">
        <v>488</v>
      </c>
      <c r="G194" s="69">
        <v>839.1</v>
      </c>
      <c r="H194" s="78">
        <f t="shared" si="6"/>
        <v>87.08</v>
      </c>
      <c r="I194" s="79">
        <v>73065.97</v>
      </c>
      <c r="J194" s="8"/>
      <c r="K194" s="80"/>
      <c r="L194" s="80"/>
      <c r="M194" s="81">
        <f t="shared" si="7"/>
        <v>92.87</v>
      </c>
      <c r="N194" s="81">
        <f t="shared" si="8"/>
        <v>77927.22</v>
      </c>
    </row>
    <row r="195" spans="1:14" customFormat="1" ht="30" x14ac:dyDescent="0.25">
      <c r="A195" s="42">
        <v>176</v>
      </c>
      <c r="B195" s="22" t="s">
        <v>677</v>
      </c>
      <c r="C195" s="23">
        <v>30</v>
      </c>
      <c r="D195" s="22" t="s">
        <v>492</v>
      </c>
      <c r="E195" s="24" t="s">
        <v>493</v>
      </c>
      <c r="F195" s="72" t="s">
        <v>19</v>
      </c>
      <c r="G195" s="65">
        <v>0.38229999999999997</v>
      </c>
      <c r="H195" s="78">
        <f t="shared" si="6"/>
        <v>31594.93</v>
      </c>
      <c r="I195" s="79">
        <v>12078.74</v>
      </c>
      <c r="J195" s="8"/>
      <c r="K195" s="80"/>
      <c r="L195" s="80"/>
      <c r="M195" s="81">
        <f t="shared" si="7"/>
        <v>33696.78</v>
      </c>
      <c r="N195" s="81">
        <f t="shared" si="8"/>
        <v>12882.28</v>
      </c>
    </row>
    <row r="196" spans="1:14" customFormat="1" ht="15" x14ac:dyDescent="0.25">
      <c r="A196" s="45"/>
      <c r="B196" s="45"/>
      <c r="C196" s="45"/>
      <c r="D196" s="45"/>
      <c r="E196" s="46" t="s">
        <v>45</v>
      </c>
      <c r="F196" s="91"/>
      <c r="G196" s="91"/>
      <c r="H196" s="82"/>
      <c r="I196" s="91"/>
      <c r="J196" s="84"/>
      <c r="K196" s="85"/>
      <c r="L196" s="85"/>
      <c r="M196" s="86"/>
      <c r="N196" s="86">
        <f>SUM(N119:N195)</f>
        <v>2905305.35</v>
      </c>
    </row>
    <row r="197" spans="1:14" customFormat="1" ht="15" x14ac:dyDescent="0.25">
      <c r="A197" s="44"/>
      <c r="B197" s="44"/>
      <c r="C197" s="44"/>
      <c r="D197" s="44"/>
      <c r="E197" s="10" t="s">
        <v>1327</v>
      </c>
      <c r="F197" s="90"/>
      <c r="G197" s="73"/>
      <c r="H197" s="92"/>
      <c r="I197" s="88"/>
      <c r="J197" s="89"/>
      <c r="K197" s="90"/>
      <c r="L197" s="90"/>
      <c r="M197" s="93"/>
      <c r="N197" s="93"/>
    </row>
    <row r="198" spans="1:14" customFormat="1" ht="45" x14ac:dyDescent="0.25">
      <c r="A198" s="42">
        <v>177</v>
      </c>
      <c r="B198" s="22" t="s">
        <v>740</v>
      </c>
      <c r="C198" s="23">
        <v>1</v>
      </c>
      <c r="D198" s="22" t="s">
        <v>47</v>
      </c>
      <c r="E198" s="24" t="s">
        <v>48</v>
      </c>
      <c r="F198" s="72" t="s">
        <v>25</v>
      </c>
      <c r="G198" s="70">
        <v>0.13500000000000001</v>
      </c>
      <c r="H198" s="78">
        <f t="shared" si="6"/>
        <v>84368.44</v>
      </c>
      <c r="I198" s="79">
        <v>11389.74</v>
      </c>
      <c r="J198" s="8"/>
      <c r="K198" s="80"/>
      <c r="L198" s="80"/>
      <c r="M198" s="81">
        <f t="shared" si="7"/>
        <v>89981.04</v>
      </c>
      <c r="N198" s="81">
        <f t="shared" si="8"/>
        <v>12147.44</v>
      </c>
    </row>
    <row r="199" spans="1:14" customFormat="1" ht="30" x14ac:dyDescent="0.25">
      <c r="A199" s="42">
        <v>178</v>
      </c>
      <c r="B199" s="22" t="s">
        <v>740</v>
      </c>
      <c r="C199" s="23">
        <v>2</v>
      </c>
      <c r="D199" s="22" t="s">
        <v>49</v>
      </c>
      <c r="E199" s="24" t="s">
        <v>50</v>
      </c>
      <c r="F199" s="72" t="s">
        <v>25</v>
      </c>
      <c r="G199" s="70">
        <v>2.5000000000000001E-2</v>
      </c>
      <c r="H199" s="78">
        <f t="shared" si="6"/>
        <v>120422.8</v>
      </c>
      <c r="I199" s="79">
        <v>3010.57</v>
      </c>
      <c r="J199" s="8"/>
      <c r="K199" s="80"/>
      <c r="L199" s="80"/>
      <c r="M199" s="81">
        <f t="shared" si="7"/>
        <v>128433.92</v>
      </c>
      <c r="N199" s="81">
        <f t="shared" si="8"/>
        <v>3210.85</v>
      </c>
    </row>
    <row r="200" spans="1:14" customFormat="1" ht="30" x14ac:dyDescent="0.25">
      <c r="A200" s="42">
        <v>179</v>
      </c>
      <c r="B200" s="22" t="s">
        <v>740</v>
      </c>
      <c r="C200" s="23">
        <v>3</v>
      </c>
      <c r="D200" s="22" t="s">
        <v>741</v>
      </c>
      <c r="E200" s="24" t="s">
        <v>742</v>
      </c>
      <c r="F200" s="72" t="s">
        <v>14</v>
      </c>
      <c r="G200" s="68">
        <v>0.91</v>
      </c>
      <c r="H200" s="78">
        <f t="shared" si="6"/>
        <v>337037.69</v>
      </c>
      <c r="I200" s="79">
        <v>306704.3</v>
      </c>
      <c r="J200" s="8"/>
      <c r="K200" s="80"/>
      <c r="L200" s="80"/>
      <c r="M200" s="81">
        <f t="shared" si="7"/>
        <v>359459.09</v>
      </c>
      <c r="N200" s="81">
        <f t="shared" si="8"/>
        <v>327107.77</v>
      </c>
    </row>
    <row r="201" spans="1:14" customFormat="1" ht="45" x14ac:dyDescent="0.25">
      <c r="A201" s="42">
        <v>180</v>
      </c>
      <c r="B201" s="22" t="s">
        <v>740</v>
      </c>
      <c r="C201" s="23">
        <v>4</v>
      </c>
      <c r="D201" s="22" t="s">
        <v>743</v>
      </c>
      <c r="E201" s="24" t="s">
        <v>744</v>
      </c>
      <c r="F201" s="72" t="s">
        <v>97</v>
      </c>
      <c r="G201" s="69">
        <v>5.2</v>
      </c>
      <c r="H201" s="78">
        <f t="shared" si="6"/>
        <v>2625.72</v>
      </c>
      <c r="I201" s="79">
        <v>13653.76</v>
      </c>
      <c r="J201" s="8"/>
      <c r="K201" s="80"/>
      <c r="L201" s="80"/>
      <c r="M201" s="81">
        <f t="shared" si="7"/>
        <v>2800.4</v>
      </c>
      <c r="N201" s="81">
        <f t="shared" si="8"/>
        <v>14562.08</v>
      </c>
    </row>
    <row r="202" spans="1:14" customFormat="1" ht="30" x14ac:dyDescent="0.25">
      <c r="A202" s="42">
        <v>181</v>
      </c>
      <c r="B202" s="22" t="s">
        <v>740</v>
      </c>
      <c r="C202" s="23">
        <v>5</v>
      </c>
      <c r="D202" s="22" t="s">
        <v>53</v>
      </c>
      <c r="E202" s="24" t="s">
        <v>54</v>
      </c>
      <c r="F202" s="72" t="s">
        <v>19</v>
      </c>
      <c r="G202" s="68">
        <v>2.92</v>
      </c>
      <c r="H202" s="78">
        <f t="shared" si="6"/>
        <v>23455.919999999998</v>
      </c>
      <c r="I202" s="79">
        <v>68491.289999999994</v>
      </c>
      <c r="J202" s="8"/>
      <c r="K202" s="80"/>
      <c r="L202" s="80"/>
      <c r="M202" s="81">
        <f t="shared" si="7"/>
        <v>25016.32</v>
      </c>
      <c r="N202" s="81">
        <f t="shared" si="8"/>
        <v>73047.649999999994</v>
      </c>
    </row>
    <row r="203" spans="1:14" customFormat="1" ht="15" x14ac:dyDescent="0.25">
      <c r="A203" s="42">
        <v>182</v>
      </c>
      <c r="B203" s="22" t="s">
        <v>740</v>
      </c>
      <c r="C203" s="31">
        <v>5.0999999999999996</v>
      </c>
      <c r="D203" s="22" t="s">
        <v>55</v>
      </c>
      <c r="E203" s="24" t="s">
        <v>56</v>
      </c>
      <c r="F203" s="72" t="s">
        <v>57</v>
      </c>
      <c r="G203" s="68">
        <v>64.239999999999995</v>
      </c>
      <c r="H203" s="78">
        <f t="shared" si="6"/>
        <v>458.61</v>
      </c>
      <c r="I203" s="79">
        <v>29460.94</v>
      </c>
      <c r="J203" s="8"/>
      <c r="K203" s="80"/>
      <c r="L203" s="80"/>
      <c r="M203" s="81">
        <f t="shared" si="7"/>
        <v>489.12</v>
      </c>
      <c r="N203" s="81">
        <f t="shared" si="8"/>
        <v>31421.07</v>
      </c>
    </row>
    <row r="204" spans="1:14" customFormat="1" ht="30" x14ac:dyDescent="0.25">
      <c r="A204" s="42">
        <v>183</v>
      </c>
      <c r="B204" s="22" t="s">
        <v>740</v>
      </c>
      <c r="C204" s="23">
        <v>6</v>
      </c>
      <c r="D204" s="22" t="s">
        <v>58</v>
      </c>
      <c r="E204" s="24" t="s">
        <v>143</v>
      </c>
      <c r="F204" s="72" t="s">
        <v>25</v>
      </c>
      <c r="G204" s="70">
        <v>0.10100000000000001</v>
      </c>
      <c r="H204" s="78">
        <f t="shared" si="6"/>
        <v>7773.76</v>
      </c>
      <c r="I204" s="79">
        <v>785.15</v>
      </c>
      <c r="J204" s="8"/>
      <c r="K204" s="80"/>
      <c r="L204" s="80"/>
      <c r="M204" s="81">
        <f t="shared" si="7"/>
        <v>8290.91</v>
      </c>
      <c r="N204" s="81">
        <f t="shared" si="8"/>
        <v>837.38</v>
      </c>
    </row>
    <row r="205" spans="1:14" customFormat="1" ht="30" x14ac:dyDescent="0.25">
      <c r="A205" s="42">
        <v>184</v>
      </c>
      <c r="B205" s="22" t="s">
        <v>740</v>
      </c>
      <c r="C205" s="23">
        <v>7</v>
      </c>
      <c r="D205" s="22" t="s">
        <v>745</v>
      </c>
      <c r="E205" s="24" t="s">
        <v>746</v>
      </c>
      <c r="F205" s="72" t="s">
        <v>25</v>
      </c>
      <c r="G205" s="70">
        <v>0.151</v>
      </c>
      <c r="H205" s="78">
        <f t="shared" si="6"/>
        <v>13104.77</v>
      </c>
      <c r="I205" s="79">
        <v>1978.82</v>
      </c>
      <c r="J205" s="8"/>
      <c r="K205" s="80"/>
      <c r="L205" s="80"/>
      <c r="M205" s="81">
        <f t="shared" si="7"/>
        <v>13976.56</v>
      </c>
      <c r="N205" s="81">
        <f t="shared" si="8"/>
        <v>2110.46</v>
      </c>
    </row>
    <row r="206" spans="1:14" customFormat="1" ht="45" x14ac:dyDescent="0.25">
      <c r="A206" s="42">
        <v>185</v>
      </c>
      <c r="B206" s="22" t="s">
        <v>740</v>
      </c>
      <c r="C206" s="23">
        <v>8</v>
      </c>
      <c r="D206" s="22" t="s">
        <v>60</v>
      </c>
      <c r="E206" s="24" t="s">
        <v>349</v>
      </c>
      <c r="F206" s="72" t="s">
        <v>25</v>
      </c>
      <c r="G206" s="70">
        <v>0.151</v>
      </c>
      <c r="H206" s="78">
        <f t="shared" si="6"/>
        <v>29481.919999999998</v>
      </c>
      <c r="I206" s="79">
        <v>4451.7700000000004</v>
      </c>
      <c r="J206" s="8"/>
      <c r="K206" s="80"/>
      <c r="L206" s="80"/>
      <c r="M206" s="81">
        <f t="shared" si="7"/>
        <v>31443.200000000001</v>
      </c>
      <c r="N206" s="81">
        <f t="shared" si="8"/>
        <v>4747.92</v>
      </c>
    </row>
    <row r="207" spans="1:14" customFormat="1" ht="30" x14ac:dyDescent="0.25">
      <c r="A207" s="42">
        <v>186</v>
      </c>
      <c r="B207" s="22" t="s">
        <v>740</v>
      </c>
      <c r="C207" s="23">
        <v>9</v>
      </c>
      <c r="D207" s="22" t="s">
        <v>62</v>
      </c>
      <c r="E207" s="24" t="s">
        <v>63</v>
      </c>
      <c r="F207" s="72" t="s">
        <v>25</v>
      </c>
      <c r="G207" s="70">
        <v>0.151</v>
      </c>
      <c r="H207" s="78">
        <f t="shared" si="6"/>
        <v>10295.89</v>
      </c>
      <c r="I207" s="79">
        <v>1554.68</v>
      </c>
      <c r="J207" s="8"/>
      <c r="K207" s="80"/>
      <c r="L207" s="80"/>
      <c r="M207" s="81">
        <f t="shared" si="7"/>
        <v>10980.82</v>
      </c>
      <c r="N207" s="81">
        <f t="shared" si="8"/>
        <v>1658.1</v>
      </c>
    </row>
    <row r="208" spans="1:14" customFormat="1" ht="45" x14ac:dyDescent="0.25">
      <c r="A208" s="42">
        <v>187</v>
      </c>
      <c r="B208" s="22" t="s">
        <v>740</v>
      </c>
      <c r="C208" s="23">
        <v>10</v>
      </c>
      <c r="D208" s="22" t="s">
        <v>47</v>
      </c>
      <c r="E208" s="24" t="s">
        <v>48</v>
      </c>
      <c r="F208" s="72" t="s">
        <v>25</v>
      </c>
      <c r="G208" s="70">
        <v>0.218</v>
      </c>
      <c r="H208" s="78">
        <f t="shared" si="6"/>
        <v>97021.7</v>
      </c>
      <c r="I208" s="79">
        <v>21150.73</v>
      </c>
      <c r="J208" s="8"/>
      <c r="K208" s="80"/>
      <c r="L208" s="80"/>
      <c r="M208" s="81">
        <f t="shared" si="7"/>
        <v>103476.06</v>
      </c>
      <c r="N208" s="81">
        <f t="shared" si="8"/>
        <v>22557.78</v>
      </c>
    </row>
    <row r="209" spans="1:14" customFormat="1" ht="45" x14ac:dyDescent="0.25">
      <c r="A209" s="42">
        <v>188</v>
      </c>
      <c r="B209" s="22" t="s">
        <v>740</v>
      </c>
      <c r="C209" s="23">
        <v>11</v>
      </c>
      <c r="D209" s="22" t="s">
        <v>747</v>
      </c>
      <c r="E209" s="24" t="s">
        <v>748</v>
      </c>
      <c r="F209" s="72" t="s">
        <v>25</v>
      </c>
      <c r="G209" s="68">
        <v>7.0000000000000007E-2</v>
      </c>
      <c r="H209" s="78">
        <f t="shared" si="6"/>
        <v>120185.29</v>
      </c>
      <c r="I209" s="79">
        <v>8412.9699999999993</v>
      </c>
      <c r="J209" s="8"/>
      <c r="K209" s="80"/>
      <c r="L209" s="80"/>
      <c r="M209" s="81">
        <f t="shared" si="7"/>
        <v>128180.61</v>
      </c>
      <c r="N209" s="81">
        <f t="shared" si="8"/>
        <v>8972.64</v>
      </c>
    </row>
    <row r="210" spans="1:14" customFormat="1" ht="30" x14ac:dyDescent="0.25">
      <c r="A210" s="42">
        <v>189</v>
      </c>
      <c r="B210" s="22" t="s">
        <v>740</v>
      </c>
      <c r="C210" s="23">
        <v>12</v>
      </c>
      <c r="D210" s="22" t="s">
        <v>111</v>
      </c>
      <c r="E210" s="24" t="s">
        <v>749</v>
      </c>
      <c r="F210" s="72" t="s">
        <v>14</v>
      </c>
      <c r="G210" s="69">
        <v>0.1</v>
      </c>
      <c r="H210" s="78">
        <f t="shared" ref="H210:H271" si="9">I210/G210</f>
        <v>355013</v>
      </c>
      <c r="I210" s="79">
        <v>35501.300000000003</v>
      </c>
      <c r="J210" s="8"/>
      <c r="K210" s="80"/>
      <c r="L210" s="80"/>
      <c r="M210" s="81">
        <f t="shared" ref="M210:M271" si="10">H210*$J$9*$K$9</f>
        <v>378630.21</v>
      </c>
      <c r="N210" s="81">
        <f t="shared" ref="N210:N271" si="11">G210*M210</f>
        <v>37863.019999999997</v>
      </c>
    </row>
    <row r="211" spans="1:14" customFormat="1" ht="30" x14ac:dyDescent="0.25">
      <c r="A211" s="42">
        <v>190</v>
      </c>
      <c r="B211" s="22" t="s">
        <v>740</v>
      </c>
      <c r="C211" s="23">
        <v>13</v>
      </c>
      <c r="D211" s="22" t="s">
        <v>741</v>
      </c>
      <c r="E211" s="24" t="s">
        <v>742</v>
      </c>
      <c r="F211" s="72" t="s">
        <v>14</v>
      </c>
      <c r="G211" s="68">
        <v>0.15</v>
      </c>
      <c r="H211" s="78">
        <f t="shared" si="9"/>
        <v>337037.2</v>
      </c>
      <c r="I211" s="79">
        <v>50555.58</v>
      </c>
      <c r="J211" s="8"/>
      <c r="K211" s="80"/>
      <c r="L211" s="80"/>
      <c r="M211" s="81">
        <f t="shared" si="10"/>
        <v>359458.57</v>
      </c>
      <c r="N211" s="81">
        <f t="shared" si="11"/>
        <v>53918.79</v>
      </c>
    </row>
    <row r="212" spans="1:14" customFormat="1" ht="45" x14ac:dyDescent="0.25">
      <c r="A212" s="42">
        <v>191</v>
      </c>
      <c r="B212" s="22" t="s">
        <v>740</v>
      </c>
      <c r="C212" s="23">
        <v>14</v>
      </c>
      <c r="D212" s="22" t="s">
        <v>743</v>
      </c>
      <c r="E212" s="24" t="s">
        <v>744</v>
      </c>
      <c r="F212" s="72" t="s">
        <v>97</v>
      </c>
      <c r="G212" s="69">
        <v>2.4</v>
      </c>
      <c r="H212" s="78">
        <f t="shared" si="9"/>
        <v>2927.01</v>
      </c>
      <c r="I212" s="79">
        <v>7024.83</v>
      </c>
      <c r="J212" s="8"/>
      <c r="K212" s="80"/>
      <c r="L212" s="80"/>
      <c r="M212" s="81">
        <f t="shared" si="10"/>
        <v>3121.73</v>
      </c>
      <c r="N212" s="81">
        <f t="shared" si="11"/>
        <v>7492.15</v>
      </c>
    </row>
    <row r="213" spans="1:14" customFormat="1" ht="45" x14ac:dyDescent="0.25">
      <c r="A213" s="42">
        <v>192</v>
      </c>
      <c r="B213" s="22" t="s">
        <v>740</v>
      </c>
      <c r="C213" s="23">
        <v>15</v>
      </c>
      <c r="D213" s="22" t="s">
        <v>23</v>
      </c>
      <c r="E213" s="24" t="s">
        <v>64</v>
      </c>
      <c r="F213" s="72" t="s">
        <v>25</v>
      </c>
      <c r="G213" s="68">
        <v>0.01</v>
      </c>
      <c r="H213" s="78">
        <f t="shared" si="9"/>
        <v>161511</v>
      </c>
      <c r="I213" s="79">
        <v>1615.11</v>
      </c>
      <c r="J213" s="8"/>
      <c r="K213" s="80"/>
      <c r="L213" s="80"/>
      <c r="M213" s="81">
        <f t="shared" si="10"/>
        <v>172255.5</v>
      </c>
      <c r="N213" s="81">
        <f t="shared" si="11"/>
        <v>1722.56</v>
      </c>
    </row>
    <row r="214" spans="1:14" customFormat="1" ht="45" x14ac:dyDescent="0.25">
      <c r="A214" s="42">
        <v>193</v>
      </c>
      <c r="B214" s="22" t="s">
        <v>740</v>
      </c>
      <c r="C214" s="23">
        <v>16</v>
      </c>
      <c r="D214" s="22" t="s">
        <v>68</v>
      </c>
      <c r="E214" s="24" t="s">
        <v>69</v>
      </c>
      <c r="F214" s="72" t="s">
        <v>25</v>
      </c>
      <c r="G214" s="70">
        <v>1.4999999999999999E-2</v>
      </c>
      <c r="H214" s="78">
        <f t="shared" si="9"/>
        <v>190139.33</v>
      </c>
      <c r="I214" s="79">
        <v>2852.09</v>
      </c>
      <c r="J214" s="8"/>
      <c r="K214" s="80"/>
      <c r="L214" s="80"/>
      <c r="M214" s="81">
        <f t="shared" si="10"/>
        <v>202788.33</v>
      </c>
      <c r="N214" s="81">
        <f t="shared" si="11"/>
        <v>3041.82</v>
      </c>
    </row>
    <row r="215" spans="1:14" customFormat="1" ht="45" x14ac:dyDescent="0.25">
      <c r="A215" s="42">
        <v>194</v>
      </c>
      <c r="B215" s="22" t="s">
        <v>740</v>
      </c>
      <c r="C215" s="23">
        <v>17</v>
      </c>
      <c r="D215" s="22" t="s">
        <v>26</v>
      </c>
      <c r="E215" s="24" t="s">
        <v>750</v>
      </c>
      <c r="F215" s="72" t="s">
        <v>28</v>
      </c>
      <c r="G215" s="71">
        <v>445</v>
      </c>
      <c r="H215" s="78">
        <f t="shared" si="9"/>
        <v>397.15</v>
      </c>
      <c r="I215" s="79">
        <v>176729.79</v>
      </c>
      <c r="J215" s="8"/>
      <c r="K215" s="80"/>
      <c r="L215" s="80"/>
      <c r="M215" s="81">
        <f t="shared" si="10"/>
        <v>423.57</v>
      </c>
      <c r="N215" s="81">
        <f t="shared" si="11"/>
        <v>188488.65</v>
      </c>
    </row>
    <row r="216" spans="1:14" customFormat="1" ht="45" x14ac:dyDescent="0.25">
      <c r="A216" s="42">
        <v>195</v>
      </c>
      <c r="B216" s="22" t="s">
        <v>740</v>
      </c>
      <c r="C216" s="23">
        <v>18</v>
      </c>
      <c r="D216" s="22" t="s">
        <v>26</v>
      </c>
      <c r="E216" s="24" t="s">
        <v>750</v>
      </c>
      <c r="F216" s="72" t="s">
        <v>28</v>
      </c>
      <c r="G216" s="71">
        <v>166</v>
      </c>
      <c r="H216" s="78">
        <f t="shared" si="9"/>
        <v>397.15</v>
      </c>
      <c r="I216" s="79">
        <v>65926.17</v>
      </c>
      <c r="J216" s="8"/>
      <c r="K216" s="80"/>
      <c r="L216" s="80"/>
      <c r="M216" s="81">
        <f t="shared" si="10"/>
        <v>423.57</v>
      </c>
      <c r="N216" s="81">
        <f t="shared" si="11"/>
        <v>70312.62</v>
      </c>
    </row>
    <row r="217" spans="1:14" customFormat="1" ht="30" x14ac:dyDescent="0.25">
      <c r="A217" s="42">
        <v>196</v>
      </c>
      <c r="B217" s="22" t="s">
        <v>740</v>
      </c>
      <c r="C217" s="23">
        <v>19</v>
      </c>
      <c r="D217" s="22" t="s">
        <v>53</v>
      </c>
      <c r="E217" s="24" t="s">
        <v>54</v>
      </c>
      <c r="F217" s="72" t="s">
        <v>19</v>
      </c>
      <c r="G217" s="68">
        <v>3.38</v>
      </c>
      <c r="H217" s="78">
        <f t="shared" si="9"/>
        <v>26893.99</v>
      </c>
      <c r="I217" s="79">
        <v>90901.67</v>
      </c>
      <c r="J217" s="8"/>
      <c r="K217" s="80"/>
      <c r="L217" s="80"/>
      <c r="M217" s="81">
        <f t="shared" si="10"/>
        <v>28683.11</v>
      </c>
      <c r="N217" s="81">
        <f t="shared" si="11"/>
        <v>96948.91</v>
      </c>
    </row>
    <row r="218" spans="1:14" customFormat="1" ht="15" x14ac:dyDescent="0.25">
      <c r="A218" s="42">
        <v>197</v>
      </c>
      <c r="B218" s="22" t="s">
        <v>740</v>
      </c>
      <c r="C218" s="31">
        <v>19.100000000000001</v>
      </c>
      <c r="D218" s="22" t="s">
        <v>55</v>
      </c>
      <c r="E218" s="24" t="s">
        <v>56</v>
      </c>
      <c r="F218" s="72" t="s">
        <v>57</v>
      </c>
      <c r="G218" s="68">
        <v>74.36</v>
      </c>
      <c r="H218" s="78">
        <f t="shared" si="9"/>
        <v>458.61</v>
      </c>
      <c r="I218" s="79">
        <v>34102.04</v>
      </c>
      <c r="J218" s="8"/>
      <c r="K218" s="80"/>
      <c r="L218" s="80"/>
      <c r="M218" s="81">
        <f t="shared" si="10"/>
        <v>489.12</v>
      </c>
      <c r="N218" s="81">
        <f t="shared" si="11"/>
        <v>36370.959999999999</v>
      </c>
    </row>
    <row r="219" spans="1:14" customFormat="1" ht="45" x14ac:dyDescent="0.25">
      <c r="A219" s="42">
        <v>198</v>
      </c>
      <c r="B219" s="22" t="s">
        <v>740</v>
      </c>
      <c r="C219" s="23">
        <v>20</v>
      </c>
      <c r="D219" s="22" t="s">
        <v>751</v>
      </c>
      <c r="E219" s="24" t="s">
        <v>752</v>
      </c>
      <c r="F219" s="72" t="s">
        <v>25</v>
      </c>
      <c r="G219" s="70">
        <v>8.5000000000000006E-2</v>
      </c>
      <c r="H219" s="78">
        <f t="shared" si="9"/>
        <v>102107.41</v>
      </c>
      <c r="I219" s="79">
        <v>8679.1299999999992</v>
      </c>
      <c r="J219" s="8"/>
      <c r="K219" s="80"/>
      <c r="L219" s="80"/>
      <c r="M219" s="81">
        <f t="shared" si="10"/>
        <v>108900.1</v>
      </c>
      <c r="N219" s="81">
        <f t="shared" si="11"/>
        <v>9256.51</v>
      </c>
    </row>
    <row r="220" spans="1:14" customFormat="1" ht="45" x14ac:dyDescent="0.25">
      <c r="A220" s="42">
        <v>199</v>
      </c>
      <c r="B220" s="22" t="s">
        <v>740</v>
      </c>
      <c r="C220" s="23">
        <v>21</v>
      </c>
      <c r="D220" s="22" t="s">
        <v>125</v>
      </c>
      <c r="E220" s="24" t="s">
        <v>753</v>
      </c>
      <c r="F220" s="72" t="s">
        <v>28</v>
      </c>
      <c r="G220" s="71">
        <v>149</v>
      </c>
      <c r="H220" s="78">
        <f t="shared" si="9"/>
        <v>38.18</v>
      </c>
      <c r="I220" s="79">
        <v>5688.33</v>
      </c>
      <c r="J220" s="8"/>
      <c r="K220" s="80"/>
      <c r="L220" s="80"/>
      <c r="M220" s="81">
        <f t="shared" si="10"/>
        <v>40.72</v>
      </c>
      <c r="N220" s="81">
        <f t="shared" si="11"/>
        <v>6067.28</v>
      </c>
    </row>
    <row r="221" spans="1:14" customFormat="1" ht="30" x14ac:dyDescent="0.25">
      <c r="A221" s="42">
        <v>200</v>
      </c>
      <c r="B221" s="22" t="s">
        <v>740</v>
      </c>
      <c r="C221" s="23">
        <v>22</v>
      </c>
      <c r="D221" s="22" t="s">
        <v>92</v>
      </c>
      <c r="E221" s="24" t="s">
        <v>144</v>
      </c>
      <c r="F221" s="72" t="s">
        <v>14</v>
      </c>
      <c r="G221" s="68">
        <v>0.56999999999999995</v>
      </c>
      <c r="H221" s="78">
        <f t="shared" si="9"/>
        <v>81018.91</v>
      </c>
      <c r="I221" s="79">
        <v>46180.78</v>
      </c>
      <c r="J221" s="8"/>
      <c r="K221" s="80"/>
      <c r="L221" s="80"/>
      <c r="M221" s="81">
        <f t="shared" si="10"/>
        <v>86408.69</v>
      </c>
      <c r="N221" s="81">
        <f t="shared" si="11"/>
        <v>49252.95</v>
      </c>
    </row>
    <row r="222" spans="1:14" customFormat="1" ht="15" x14ac:dyDescent="0.25">
      <c r="A222" s="42">
        <v>201</v>
      </c>
      <c r="B222" s="22" t="s">
        <v>740</v>
      </c>
      <c r="C222" s="31">
        <v>22.1</v>
      </c>
      <c r="D222" s="22" t="s">
        <v>79</v>
      </c>
      <c r="E222" s="24" t="s">
        <v>754</v>
      </c>
      <c r="F222" s="72" t="s">
        <v>41</v>
      </c>
      <c r="G222" s="68">
        <v>57.57</v>
      </c>
      <c r="H222" s="78">
        <f t="shared" si="9"/>
        <v>705.5</v>
      </c>
      <c r="I222" s="79">
        <v>40615.760000000002</v>
      </c>
      <c r="J222" s="8"/>
      <c r="K222" s="80"/>
      <c r="L222" s="80"/>
      <c r="M222" s="81">
        <f t="shared" si="10"/>
        <v>752.43</v>
      </c>
      <c r="N222" s="81">
        <f t="shared" si="11"/>
        <v>43317.4</v>
      </c>
    </row>
    <row r="223" spans="1:14" customFormat="1" ht="45" x14ac:dyDescent="0.25">
      <c r="A223" s="42">
        <v>202</v>
      </c>
      <c r="B223" s="22" t="s">
        <v>740</v>
      </c>
      <c r="C223" s="23">
        <v>23</v>
      </c>
      <c r="D223" s="22" t="s">
        <v>87</v>
      </c>
      <c r="E223" s="24" t="s">
        <v>755</v>
      </c>
      <c r="F223" s="72" t="s">
        <v>25</v>
      </c>
      <c r="G223" s="70">
        <v>5.7000000000000002E-2</v>
      </c>
      <c r="H223" s="78">
        <f t="shared" si="9"/>
        <v>74211.58</v>
      </c>
      <c r="I223" s="79">
        <v>4230.0600000000004</v>
      </c>
      <c r="J223" s="8"/>
      <c r="K223" s="80"/>
      <c r="L223" s="80"/>
      <c r="M223" s="81">
        <f t="shared" si="10"/>
        <v>79148.5</v>
      </c>
      <c r="N223" s="81">
        <f t="shared" si="11"/>
        <v>4511.46</v>
      </c>
    </row>
    <row r="224" spans="1:14" customFormat="1" ht="45" x14ac:dyDescent="0.25">
      <c r="A224" s="42">
        <v>203</v>
      </c>
      <c r="B224" s="22" t="s">
        <v>740</v>
      </c>
      <c r="C224" s="23">
        <v>24</v>
      </c>
      <c r="D224" s="22" t="s">
        <v>89</v>
      </c>
      <c r="E224" s="24" t="s">
        <v>756</v>
      </c>
      <c r="F224" s="72" t="s">
        <v>25</v>
      </c>
      <c r="G224" s="70">
        <v>0.151</v>
      </c>
      <c r="H224" s="78">
        <f t="shared" si="9"/>
        <v>73853.77</v>
      </c>
      <c r="I224" s="79">
        <v>11151.92</v>
      </c>
      <c r="J224" s="8"/>
      <c r="K224" s="80"/>
      <c r="L224" s="80"/>
      <c r="M224" s="81">
        <f t="shared" si="10"/>
        <v>78766.89</v>
      </c>
      <c r="N224" s="81">
        <f t="shared" si="11"/>
        <v>11893.8</v>
      </c>
    </row>
    <row r="225" spans="1:14" customFormat="1" ht="15" x14ac:dyDescent="0.25">
      <c r="A225" s="42">
        <v>204</v>
      </c>
      <c r="B225" s="22" t="s">
        <v>740</v>
      </c>
      <c r="C225" s="31">
        <v>24.1</v>
      </c>
      <c r="D225" s="22" t="s">
        <v>79</v>
      </c>
      <c r="E225" s="24" t="s">
        <v>754</v>
      </c>
      <c r="F225" s="72" t="s">
        <v>41</v>
      </c>
      <c r="G225" s="68">
        <v>152.51</v>
      </c>
      <c r="H225" s="78">
        <f t="shared" si="9"/>
        <v>705.5</v>
      </c>
      <c r="I225" s="79">
        <v>107596.13</v>
      </c>
      <c r="J225" s="8"/>
      <c r="K225" s="80"/>
      <c r="L225" s="80"/>
      <c r="M225" s="81">
        <f t="shared" si="10"/>
        <v>752.43</v>
      </c>
      <c r="N225" s="81">
        <f t="shared" si="11"/>
        <v>114753.1</v>
      </c>
    </row>
    <row r="226" spans="1:14" customFormat="1" ht="30" x14ac:dyDescent="0.25">
      <c r="A226" s="42">
        <v>205</v>
      </c>
      <c r="B226" s="22" t="s">
        <v>740</v>
      </c>
      <c r="C226" s="23">
        <v>25</v>
      </c>
      <c r="D226" s="22" t="s">
        <v>745</v>
      </c>
      <c r="E226" s="24" t="s">
        <v>746</v>
      </c>
      <c r="F226" s="72" t="s">
        <v>25</v>
      </c>
      <c r="G226" s="70">
        <v>8.5000000000000006E-2</v>
      </c>
      <c r="H226" s="78">
        <f t="shared" si="9"/>
        <v>15067.53</v>
      </c>
      <c r="I226" s="79">
        <v>1280.74</v>
      </c>
      <c r="J226" s="8"/>
      <c r="K226" s="80"/>
      <c r="L226" s="80"/>
      <c r="M226" s="81">
        <f t="shared" si="10"/>
        <v>16069.9</v>
      </c>
      <c r="N226" s="81">
        <f t="shared" si="11"/>
        <v>1365.94</v>
      </c>
    </row>
    <row r="227" spans="1:14" customFormat="1" ht="30" x14ac:dyDescent="0.25">
      <c r="A227" s="42">
        <v>206</v>
      </c>
      <c r="B227" s="22" t="s">
        <v>740</v>
      </c>
      <c r="C227" s="23">
        <v>26</v>
      </c>
      <c r="D227" s="22" t="s">
        <v>92</v>
      </c>
      <c r="E227" s="24" t="s">
        <v>144</v>
      </c>
      <c r="F227" s="72" t="s">
        <v>14</v>
      </c>
      <c r="G227" s="69">
        <v>0.1</v>
      </c>
      <c r="H227" s="78">
        <f t="shared" si="9"/>
        <v>81015.600000000006</v>
      </c>
      <c r="I227" s="79">
        <v>8101.56</v>
      </c>
      <c r="J227" s="8"/>
      <c r="K227" s="80"/>
      <c r="L227" s="80"/>
      <c r="M227" s="81">
        <f t="shared" si="10"/>
        <v>86405.16</v>
      </c>
      <c r="N227" s="81">
        <f t="shared" si="11"/>
        <v>8640.52</v>
      </c>
    </row>
    <row r="228" spans="1:14" customFormat="1" ht="15" x14ac:dyDescent="0.25">
      <c r="A228" s="42">
        <v>207</v>
      </c>
      <c r="B228" s="22" t="s">
        <v>740</v>
      </c>
      <c r="C228" s="31">
        <v>26.1</v>
      </c>
      <c r="D228" s="22" t="s">
        <v>79</v>
      </c>
      <c r="E228" s="24" t="s">
        <v>754</v>
      </c>
      <c r="F228" s="72" t="s">
        <v>41</v>
      </c>
      <c r="G228" s="69">
        <v>10.1</v>
      </c>
      <c r="H228" s="78">
        <f t="shared" si="9"/>
        <v>705.5</v>
      </c>
      <c r="I228" s="79">
        <v>7125.57</v>
      </c>
      <c r="J228" s="8"/>
      <c r="K228" s="80"/>
      <c r="L228" s="80"/>
      <c r="M228" s="81">
        <f t="shared" si="10"/>
        <v>752.43</v>
      </c>
      <c r="N228" s="81">
        <f t="shared" si="11"/>
        <v>7599.54</v>
      </c>
    </row>
    <row r="229" spans="1:14" customFormat="1" ht="45" x14ac:dyDescent="0.25">
      <c r="A229" s="42">
        <v>208</v>
      </c>
      <c r="B229" s="22" t="s">
        <v>740</v>
      </c>
      <c r="C229" s="23">
        <v>27</v>
      </c>
      <c r="D229" s="22" t="s">
        <v>87</v>
      </c>
      <c r="E229" s="24" t="s">
        <v>755</v>
      </c>
      <c r="F229" s="72" t="s">
        <v>25</v>
      </c>
      <c r="G229" s="70">
        <v>0.151</v>
      </c>
      <c r="H229" s="78">
        <f t="shared" si="9"/>
        <v>74214.240000000005</v>
      </c>
      <c r="I229" s="79">
        <v>11206.35</v>
      </c>
      <c r="J229" s="8"/>
      <c r="K229" s="80"/>
      <c r="L229" s="80"/>
      <c r="M229" s="81">
        <f t="shared" si="10"/>
        <v>79151.34</v>
      </c>
      <c r="N229" s="81">
        <f t="shared" si="11"/>
        <v>11951.85</v>
      </c>
    </row>
    <row r="230" spans="1:14" customFormat="1" ht="45" x14ac:dyDescent="0.25">
      <c r="A230" s="42">
        <v>209</v>
      </c>
      <c r="B230" s="22" t="s">
        <v>740</v>
      </c>
      <c r="C230" s="23">
        <v>28</v>
      </c>
      <c r="D230" s="22" t="s">
        <v>60</v>
      </c>
      <c r="E230" s="24" t="s">
        <v>349</v>
      </c>
      <c r="F230" s="72" t="s">
        <v>25</v>
      </c>
      <c r="G230" s="70">
        <v>8.5000000000000006E-2</v>
      </c>
      <c r="H230" s="78">
        <f t="shared" si="9"/>
        <v>33905.879999999997</v>
      </c>
      <c r="I230" s="79">
        <v>2882</v>
      </c>
      <c r="J230" s="8"/>
      <c r="K230" s="80"/>
      <c r="L230" s="80"/>
      <c r="M230" s="81">
        <f t="shared" si="10"/>
        <v>36161.47</v>
      </c>
      <c r="N230" s="81">
        <f t="shared" si="11"/>
        <v>3073.72</v>
      </c>
    </row>
    <row r="231" spans="1:14" customFormat="1" ht="30" x14ac:dyDescent="0.25">
      <c r="A231" s="42">
        <v>210</v>
      </c>
      <c r="B231" s="22" t="s">
        <v>740</v>
      </c>
      <c r="C231" s="23">
        <v>29</v>
      </c>
      <c r="D231" s="22" t="s">
        <v>62</v>
      </c>
      <c r="E231" s="24" t="s">
        <v>63</v>
      </c>
      <c r="F231" s="72" t="s">
        <v>25</v>
      </c>
      <c r="G231" s="70">
        <v>8.5000000000000006E-2</v>
      </c>
      <c r="H231" s="78">
        <f t="shared" si="9"/>
        <v>11837.06</v>
      </c>
      <c r="I231" s="79">
        <v>1006.15</v>
      </c>
      <c r="J231" s="8"/>
      <c r="K231" s="80"/>
      <c r="L231" s="80"/>
      <c r="M231" s="81">
        <f t="shared" si="10"/>
        <v>12624.52</v>
      </c>
      <c r="N231" s="81">
        <f t="shared" si="11"/>
        <v>1073.08</v>
      </c>
    </row>
    <row r="232" spans="1:14" customFormat="1" ht="15" x14ac:dyDescent="0.25">
      <c r="A232" s="48"/>
      <c r="B232" s="48"/>
      <c r="C232" s="48"/>
      <c r="D232" s="48"/>
      <c r="E232" s="46" t="s">
        <v>45</v>
      </c>
      <c r="F232" s="91"/>
      <c r="G232" s="91"/>
      <c r="H232" s="94"/>
      <c r="I232" s="91">
        <f>SUM(I198:I231)</f>
        <v>1191997.78</v>
      </c>
      <c r="J232" s="95"/>
      <c r="K232" s="85"/>
      <c r="L232" s="85"/>
      <c r="M232" s="87"/>
      <c r="N232" s="87">
        <f>SUM(N198:N231)</f>
        <v>1271297.77</v>
      </c>
    </row>
    <row r="233" spans="1:14" customFormat="1" ht="14.25" customHeight="1" x14ac:dyDescent="0.25">
      <c r="A233" s="44"/>
      <c r="B233" s="44"/>
      <c r="C233" s="44"/>
      <c r="D233" s="44"/>
      <c r="E233" s="10" t="s">
        <v>1326</v>
      </c>
      <c r="F233" s="90"/>
      <c r="G233" s="73"/>
      <c r="H233" s="92"/>
      <c r="I233" s="88"/>
      <c r="J233" s="89"/>
      <c r="K233" s="90"/>
      <c r="L233" s="90"/>
      <c r="M233" s="93"/>
      <c r="N233" s="93"/>
    </row>
    <row r="234" spans="1:14" customFormat="1" ht="45" x14ac:dyDescent="0.25">
      <c r="A234" s="42">
        <v>211</v>
      </c>
      <c r="B234" s="22" t="s">
        <v>759</v>
      </c>
      <c r="C234" s="23">
        <v>1</v>
      </c>
      <c r="D234" s="22" t="s">
        <v>194</v>
      </c>
      <c r="E234" s="24" t="s">
        <v>760</v>
      </c>
      <c r="F234" s="72" t="s">
        <v>196</v>
      </c>
      <c r="G234" s="70">
        <v>7.1999999999999995E-2</v>
      </c>
      <c r="H234" s="78">
        <f t="shared" si="9"/>
        <v>312333.06</v>
      </c>
      <c r="I234" s="79">
        <v>22487.98</v>
      </c>
      <c r="J234" s="8"/>
      <c r="K234" s="80"/>
      <c r="L234" s="80"/>
      <c r="M234" s="81">
        <f t="shared" si="10"/>
        <v>333110.99</v>
      </c>
      <c r="N234" s="81">
        <f t="shared" si="11"/>
        <v>23983.99</v>
      </c>
    </row>
    <row r="235" spans="1:14" customFormat="1" ht="45" x14ac:dyDescent="0.25">
      <c r="A235" s="42">
        <v>212</v>
      </c>
      <c r="B235" s="22" t="s">
        <v>759</v>
      </c>
      <c r="C235" s="23">
        <v>2</v>
      </c>
      <c r="D235" s="22" t="s">
        <v>654</v>
      </c>
      <c r="E235" s="24" t="s">
        <v>761</v>
      </c>
      <c r="F235" s="72" t="s">
        <v>28</v>
      </c>
      <c r="G235" s="69">
        <v>2.7</v>
      </c>
      <c r="H235" s="78">
        <f t="shared" si="9"/>
        <v>62.86</v>
      </c>
      <c r="I235" s="79">
        <v>169.71</v>
      </c>
      <c r="J235" s="8"/>
      <c r="K235" s="80"/>
      <c r="L235" s="80"/>
      <c r="M235" s="81">
        <f t="shared" si="10"/>
        <v>67.040000000000006</v>
      </c>
      <c r="N235" s="81">
        <f t="shared" si="11"/>
        <v>181.01</v>
      </c>
    </row>
    <row r="236" spans="1:14" customFormat="1" ht="60" x14ac:dyDescent="0.25">
      <c r="A236" s="42">
        <v>213</v>
      </c>
      <c r="B236" s="22" t="s">
        <v>759</v>
      </c>
      <c r="C236" s="23">
        <v>3</v>
      </c>
      <c r="D236" s="22" t="s">
        <v>656</v>
      </c>
      <c r="E236" s="24" t="s">
        <v>657</v>
      </c>
      <c r="F236" s="72" t="s">
        <v>28</v>
      </c>
      <c r="G236" s="69">
        <v>2.7</v>
      </c>
      <c r="H236" s="78">
        <f t="shared" si="9"/>
        <v>62.85</v>
      </c>
      <c r="I236" s="79">
        <v>169.7</v>
      </c>
      <c r="J236" s="8"/>
      <c r="K236" s="80"/>
      <c r="L236" s="80"/>
      <c r="M236" s="81">
        <f t="shared" si="10"/>
        <v>67.03</v>
      </c>
      <c r="N236" s="81">
        <f t="shared" si="11"/>
        <v>180.98</v>
      </c>
    </row>
    <row r="237" spans="1:14" customFormat="1" ht="30" x14ac:dyDescent="0.25">
      <c r="A237" s="42">
        <v>214</v>
      </c>
      <c r="B237" s="22" t="s">
        <v>759</v>
      </c>
      <c r="C237" s="23">
        <v>4</v>
      </c>
      <c r="D237" s="22" t="s">
        <v>762</v>
      </c>
      <c r="E237" s="24" t="s">
        <v>763</v>
      </c>
      <c r="F237" s="72" t="s">
        <v>156</v>
      </c>
      <c r="G237" s="71">
        <v>1</v>
      </c>
      <c r="H237" s="78">
        <f t="shared" si="9"/>
        <v>3481.92</v>
      </c>
      <c r="I237" s="79">
        <v>3481.92</v>
      </c>
      <c r="J237" s="8"/>
      <c r="K237" s="80"/>
      <c r="L237" s="80"/>
      <c r="M237" s="81">
        <f t="shared" si="10"/>
        <v>3713.55</v>
      </c>
      <c r="N237" s="81">
        <f t="shared" si="11"/>
        <v>3713.55</v>
      </c>
    </row>
    <row r="238" spans="1:14" customFormat="1" ht="45" x14ac:dyDescent="0.25">
      <c r="A238" s="42">
        <v>215</v>
      </c>
      <c r="B238" s="22" t="s">
        <v>759</v>
      </c>
      <c r="C238" s="31">
        <v>4.0999999999999996</v>
      </c>
      <c r="D238" s="22" t="s">
        <v>764</v>
      </c>
      <c r="E238" s="24" t="s">
        <v>765</v>
      </c>
      <c r="F238" s="72" t="s">
        <v>156</v>
      </c>
      <c r="G238" s="71">
        <v>1</v>
      </c>
      <c r="H238" s="78">
        <f t="shared" si="9"/>
        <v>6418.07</v>
      </c>
      <c r="I238" s="79">
        <v>6418.07</v>
      </c>
      <c r="J238" s="8"/>
      <c r="K238" s="80"/>
      <c r="L238" s="80"/>
      <c r="M238" s="81">
        <f t="shared" si="10"/>
        <v>6845.03</v>
      </c>
      <c r="N238" s="81">
        <f t="shared" si="11"/>
        <v>6845.03</v>
      </c>
    </row>
    <row r="239" spans="1:14" customFormat="1" ht="30" x14ac:dyDescent="0.25">
      <c r="A239" s="42">
        <v>216</v>
      </c>
      <c r="B239" s="22" t="s">
        <v>759</v>
      </c>
      <c r="C239" s="23">
        <v>5</v>
      </c>
      <c r="D239" s="22" t="s">
        <v>766</v>
      </c>
      <c r="E239" s="24" t="s">
        <v>767</v>
      </c>
      <c r="F239" s="72" t="s">
        <v>156</v>
      </c>
      <c r="G239" s="71">
        <v>2</v>
      </c>
      <c r="H239" s="78">
        <f t="shared" si="9"/>
        <v>1210.54</v>
      </c>
      <c r="I239" s="79">
        <v>2421.0700000000002</v>
      </c>
      <c r="J239" s="8"/>
      <c r="K239" s="80"/>
      <c r="L239" s="80"/>
      <c r="M239" s="81">
        <f t="shared" si="10"/>
        <v>1291.07</v>
      </c>
      <c r="N239" s="81">
        <f t="shared" si="11"/>
        <v>2582.14</v>
      </c>
    </row>
    <row r="240" spans="1:14" customFormat="1" ht="30" x14ac:dyDescent="0.25">
      <c r="A240" s="42">
        <v>217</v>
      </c>
      <c r="B240" s="22" t="s">
        <v>759</v>
      </c>
      <c r="C240" s="31">
        <v>5.0999999999999996</v>
      </c>
      <c r="D240" s="22" t="s">
        <v>768</v>
      </c>
      <c r="E240" s="24" t="s">
        <v>769</v>
      </c>
      <c r="F240" s="72" t="s">
        <v>156</v>
      </c>
      <c r="G240" s="71">
        <v>2</v>
      </c>
      <c r="H240" s="78">
        <f t="shared" si="9"/>
        <v>673.83</v>
      </c>
      <c r="I240" s="79">
        <v>1347.65</v>
      </c>
      <c r="J240" s="8"/>
      <c r="K240" s="80"/>
      <c r="L240" s="80"/>
      <c r="M240" s="81">
        <f t="shared" si="10"/>
        <v>718.66</v>
      </c>
      <c r="N240" s="81">
        <f t="shared" si="11"/>
        <v>1437.32</v>
      </c>
    </row>
    <row r="241" spans="1:14" customFormat="1" ht="30" x14ac:dyDescent="0.25">
      <c r="A241" s="42">
        <v>218</v>
      </c>
      <c r="B241" s="22" t="s">
        <v>759</v>
      </c>
      <c r="C241" s="23">
        <v>6</v>
      </c>
      <c r="D241" s="22" t="s">
        <v>766</v>
      </c>
      <c r="E241" s="24" t="s">
        <v>770</v>
      </c>
      <c r="F241" s="72" t="s">
        <v>156</v>
      </c>
      <c r="G241" s="71">
        <v>3</v>
      </c>
      <c r="H241" s="78">
        <f t="shared" si="9"/>
        <v>1210.53</v>
      </c>
      <c r="I241" s="79">
        <v>3631.58</v>
      </c>
      <c r="J241" s="8"/>
      <c r="K241" s="80"/>
      <c r="L241" s="80"/>
      <c r="M241" s="81">
        <f t="shared" si="10"/>
        <v>1291.06</v>
      </c>
      <c r="N241" s="81">
        <f t="shared" si="11"/>
        <v>3873.18</v>
      </c>
    </row>
    <row r="242" spans="1:14" customFormat="1" ht="30" x14ac:dyDescent="0.25">
      <c r="A242" s="42">
        <v>219</v>
      </c>
      <c r="B242" s="22" t="s">
        <v>759</v>
      </c>
      <c r="C242" s="31">
        <v>6.1</v>
      </c>
      <c r="D242" s="22" t="s">
        <v>771</v>
      </c>
      <c r="E242" s="24" t="s">
        <v>772</v>
      </c>
      <c r="F242" s="72" t="s">
        <v>156</v>
      </c>
      <c r="G242" s="71">
        <v>3</v>
      </c>
      <c r="H242" s="78">
        <f t="shared" si="9"/>
        <v>498.55</v>
      </c>
      <c r="I242" s="79">
        <v>1495.64</v>
      </c>
      <c r="J242" s="8"/>
      <c r="K242" s="80"/>
      <c r="L242" s="80"/>
      <c r="M242" s="81">
        <f t="shared" si="10"/>
        <v>531.72</v>
      </c>
      <c r="N242" s="81">
        <f t="shared" si="11"/>
        <v>1595.16</v>
      </c>
    </row>
    <row r="243" spans="1:14" customFormat="1" ht="45" x14ac:dyDescent="0.25">
      <c r="A243" s="42">
        <v>220</v>
      </c>
      <c r="B243" s="22" t="s">
        <v>759</v>
      </c>
      <c r="C243" s="23">
        <v>7</v>
      </c>
      <c r="D243" s="22" t="s">
        <v>168</v>
      </c>
      <c r="E243" s="24" t="s">
        <v>773</v>
      </c>
      <c r="F243" s="72" t="s">
        <v>156</v>
      </c>
      <c r="G243" s="71">
        <v>10</v>
      </c>
      <c r="H243" s="78">
        <f t="shared" si="9"/>
        <v>5752.02</v>
      </c>
      <c r="I243" s="79">
        <v>57520.19</v>
      </c>
      <c r="J243" s="8"/>
      <c r="K243" s="80"/>
      <c r="L243" s="80"/>
      <c r="M243" s="81">
        <f t="shared" si="10"/>
        <v>6134.67</v>
      </c>
      <c r="N243" s="81">
        <f t="shared" si="11"/>
        <v>61346.7</v>
      </c>
    </row>
    <row r="244" spans="1:14" customFormat="1" ht="30" x14ac:dyDescent="0.25">
      <c r="A244" s="42">
        <v>221</v>
      </c>
      <c r="B244" s="22" t="s">
        <v>759</v>
      </c>
      <c r="C244" s="31">
        <v>7.1</v>
      </c>
      <c r="D244" s="22" t="s">
        <v>774</v>
      </c>
      <c r="E244" s="24" t="s">
        <v>775</v>
      </c>
      <c r="F244" s="72" t="s">
        <v>156</v>
      </c>
      <c r="G244" s="71">
        <v>10</v>
      </c>
      <c r="H244" s="78">
        <f t="shared" si="9"/>
        <v>33579.89</v>
      </c>
      <c r="I244" s="79">
        <v>335798.92</v>
      </c>
      <c r="J244" s="8"/>
      <c r="K244" s="80"/>
      <c r="L244" s="80"/>
      <c r="M244" s="81">
        <f t="shared" si="10"/>
        <v>35813.79</v>
      </c>
      <c r="N244" s="81">
        <f t="shared" si="11"/>
        <v>358137.9</v>
      </c>
    </row>
    <row r="245" spans="1:14" customFormat="1" ht="45" x14ac:dyDescent="0.25">
      <c r="A245" s="42">
        <v>222</v>
      </c>
      <c r="B245" s="22" t="s">
        <v>759</v>
      </c>
      <c r="C245" s="23">
        <v>8</v>
      </c>
      <c r="D245" s="22" t="s">
        <v>762</v>
      </c>
      <c r="E245" s="24" t="s">
        <v>776</v>
      </c>
      <c r="F245" s="72" t="s">
        <v>156</v>
      </c>
      <c r="G245" s="71">
        <v>1</v>
      </c>
      <c r="H245" s="78">
        <f t="shared" si="9"/>
        <v>3481.92</v>
      </c>
      <c r="I245" s="79">
        <v>3481.92</v>
      </c>
      <c r="J245" s="8"/>
      <c r="K245" s="80"/>
      <c r="L245" s="80"/>
      <c r="M245" s="81">
        <f t="shared" si="10"/>
        <v>3713.55</v>
      </c>
      <c r="N245" s="81">
        <f t="shared" si="11"/>
        <v>3713.55</v>
      </c>
    </row>
    <row r="246" spans="1:14" customFormat="1" ht="30" x14ac:dyDescent="0.25">
      <c r="A246" s="42">
        <v>223</v>
      </c>
      <c r="B246" s="22" t="s">
        <v>759</v>
      </c>
      <c r="C246" s="31">
        <v>8.1</v>
      </c>
      <c r="D246" s="22" t="s">
        <v>777</v>
      </c>
      <c r="E246" s="24" t="s">
        <v>778</v>
      </c>
      <c r="F246" s="72" t="s">
        <v>156</v>
      </c>
      <c r="G246" s="71">
        <v>1</v>
      </c>
      <c r="H246" s="78">
        <f t="shared" si="9"/>
        <v>24180.63</v>
      </c>
      <c r="I246" s="79">
        <v>24180.63</v>
      </c>
      <c r="J246" s="8"/>
      <c r="K246" s="80"/>
      <c r="L246" s="80"/>
      <c r="M246" s="81">
        <f t="shared" si="10"/>
        <v>25789.24</v>
      </c>
      <c r="N246" s="81">
        <f t="shared" si="11"/>
        <v>25789.24</v>
      </c>
    </row>
    <row r="247" spans="1:14" customFormat="1" ht="45" x14ac:dyDescent="0.25">
      <c r="A247" s="42">
        <v>224</v>
      </c>
      <c r="B247" s="22" t="s">
        <v>759</v>
      </c>
      <c r="C247" s="23">
        <v>9</v>
      </c>
      <c r="D247" s="22" t="s">
        <v>766</v>
      </c>
      <c r="E247" s="24" t="s">
        <v>779</v>
      </c>
      <c r="F247" s="72" t="s">
        <v>156</v>
      </c>
      <c r="G247" s="71">
        <v>2</v>
      </c>
      <c r="H247" s="78">
        <f t="shared" si="9"/>
        <v>1210.54</v>
      </c>
      <c r="I247" s="79">
        <v>2421.0700000000002</v>
      </c>
      <c r="J247" s="8"/>
      <c r="K247" s="80"/>
      <c r="L247" s="80"/>
      <c r="M247" s="81">
        <f t="shared" si="10"/>
        <v>1291.07</v>
      </c>
      <c r="N247" s="81">
        <f t="shared" si="11"/>
        <v>2582.14</v>
      </c>
    </row>
    <row r="248" spans="1:14" customFormat="1" ht="30" x14ac:dyDescent="0.25">
      <c r="A248" s="42">
        <v>225</v>
      </c>
      <c r="B248" s="22" t="s">
        <v>759</v>
      </c>
      <c r="C248" s="31">
        <v>9.1</v>
      </c>
      <c r="D248" s="22" t="s">
        <v>780</v>
      </c>
      <c r="E248" s="24" t="s">
        <v>781</v>
      </c>
      <c r="F248" s="72" t="s">
        <v>156</v>
      </c>
      <c r="G248" s="71">
        <v>2</v>
      </c>
      <c r="H248" s="78">
        <f t="shared" si="9"/>
        <v>6857.21</v>
      </c>
      <c r="I248" s="79">
        <v>13714.41</v>
      </c>
      <c r="J248" s="8"/>
      <c r="K248" s="80"/>
      <c r="L248" s="80"/>
      <c r="M248" s="81">
        <f t="shared" si="10"/>
        <v>7313.39</v>
      </c>
      <c r="N248" s="81">
        <f t="shared" si="11"/>
        <v>14626.78</v>
      </c>
    </row>
    <row r="249" spans="1:14" customFormat="1" ht="45" x14ac:dyDescent="0.25">
      <c r="A249" s="42">
        <v>226</v>
      </c>
      <c r="B249" s="22" t="s">
        <v>759</v>
      </c>
      <c r="C249" s="23">
        <v>10</v>
      </c>
      <c r="D249" s="22" t="s">
        <v>766</v>
      </c>
      <c r="E249" s="24" t="s">
        <v>782</v>
      </c>
      <c r="F249" s="72" t="s">
        <v>156</v>
      </c>
      <c r="G249" s="71">
        <v>3</v>
      </c>
      <c r="H249" s="78">
        <f t="shared" si="9"/>
        <v>1210.53</v>
      </c>
      <c r="I249" s="79">
        <v>3631.58</v>
      </c>
      <c r="J249" s="8"/>
      <c r="K249" s="80"/>
      <c r="L249" s="80"/>
      <c r="M249" s="81">
        <f t="shared" si="10"/>
        <v>1291.06</v>
      </c>
      <c r="N249" s="81">
        <f t="shared" si="11"/>
        <v>3873.18</v>
      </c>
    </row>
    <row r="250" spans="1:14" customFormat="1" ht="30" x14ac:dyDescent="0.25">
      <c r="A250" s="42">
        <v>227</v>
      </c>
      <c r="B250" s="22" t="s">
        <v>759</v>
      </c>
      <c r="C250" s="31">
        <v>10.1</v>
      </c>
      <c r="D250" s="22" t="s">
        <v>783</v>
      </c>
      <c r="E250" s="24" t="s">
        <v>784</v>
      </c>
      <c r="F250" s="72" t="s">
        <v>156</v>
      </c>
      <c r="G250" s="71">
        <v>3</v>
      </c>
      <c r="H250" s="78">
        <f t="shared" si="9"/>
        <v>794.14</v>
      </c>
      <c r="I250" s="79">
        <v>2382.4299999999998</v>
      </c>
      <c r="J250" s="8"/>
      <c r="K250" s="80"/>
      <c r="L250" s="80"/>
      <c r="M250" s="81">
        <f t="shared" si="10"/>
        <v>846.97</v>
      </c>
      <c r="N250" s="81">
        <f t="shared" si="11"/>
        <v>2540.91</v>
      </c>
    </row>
    <row r="251" spans="1:14" customFormat="1" ht="45" x14ac:dyDescent="0.25">
      <c r="A251" s="42">
        <v>228</v>
      </c>
      <c r="B251" s="22" t="s">
        <v>759</v>
      </c>
      <c r="C251" s="23">
        <v>11</v>
      </c>
      <c r="D251" s="22" t="s">
        <v>194</v>
      </c>
      <c r="E251" s="24" t="s">
        <v>195</v>
      </c>
      <c r="F251" s="72" t="s">
        <v>196</v>
      </c>
      <c r="G251" s="70">
        <v>3.3000000000000002E-2</v>
      </c>
      <c r="H251" s="78">
        <f t="shared" si="9"/>
        <v>550685.76</v>
      </c>
      <c r="I251" s="79">
        <v>18172.63</v>
      </c>
      <c r="J251" s="8"/>
      <c r="K251" s="80"/>
      <c r="L251" s="80"/>
      <c r="M251" s="81">
        <f t="shared" si="10"/>
        <v>587320.07999999996</v>
      </c>
      <c r="N251" s="81">
        <f t="shared" si="11"/>
        <v>19381.560000000001</v>
      </c>
    </row>
    <row r="252" spans="1:14" customFormat="1" ht="15" x14ac:dyDescent="0.25">
      <c r="A252" s="42">
        <v>229</v>
      </c>
      <c r="B252" s="22" t="s">
        <v>759</v>
      </c>
      <c r="C252" s="31">
        <v>11.1</v>
      </c>
      <c r="D252" s="22" t="s">
        <v>197</v>
      </c>
      <c r="E252" s="24" t="s">
        <v>198</v>
      </c>
      <c r="F252" s="72" t="s">
        <v>97</v>
      </c>
      <c r="G252" s="71">
        <v>33</v>
      </c>
      <c r="H252" s="78">
        <f t="shared" si="9"/>
        <v>5639.01</v>
      </c>
      <c r="I252" s="79">
        <v>186087.2</v>
      </c>
      <c r="J252" s="8"/>
      <c r="K252" s="80"/>
      <c r="L252" s="80"/>
      <c r="M252" s="81">
        <f t="shared" si="10"/>
        <v>6014.14</v>
      </c>
      <c r="N252" s="81">
        <f t="shared" si="11"/>
        <v>198466.62</v>
      </c>
    </row>
    <row r="253" spans="1:14" customFormat="1" ht="30" x14ac:dyDescent="0.25">
      <c r="A253" s="42">
        <v>230</v>
      </c>
      <c r="B253" s="22" t="s">
        <v>759</v>
      </c>
      <c r="C253" s="23">
        <v>12</v>
      </c>
      <c r="D253" s="22" t="s">
        <v>785</v>
      </c>
      <c r="E253" s="24" t="s">
        <v>786</v>
      </c>
      <c r="F253" s="72" t="s">
        <v>196</v>
      </c>
      <c r="G253" s="70">
        <v>5.0999999999999997E-2</v>
      </c>
      <c r="H253" s="78">
        <f t="shared" si="9"/>
        <v>518249.61</v>
      </c>
      <c r="I253" s="79">
        <v>26430.73</v>
      </c>
      <c r="J253" s="8"/>
      <c r="K253" s="80"/>
      <c r="L253" s="80"/>
      <c r="M253" s="81">
        <f t="shared" si="10"/>
        <v>552726.12</v>
      </c>
      <c r="N253" s="81">
        <f t="shared" si="11"/>
        <v>28189.03</v>
      </c>
    </row>
    <row r="254" spans="1:14" customFormat="1" ht="30" x14ac:dyDescent="0.25">
      <c r="A254" s="42">
        <v>231</v>
      </c>
      <c r="B254" s="22" t="s">
        <v>759</v>
      </c>
      <c r="C254" s="31">
        <v>12.1</v>
      </c>
      <c r="D254" s="22" t="s">
        <v>787</v>
      </c>
      <c r="E254" s="24" t="s">
        <v>788</v>
      </c>
      <c r="F254" s="72" t="s">
        <v>97</v>
      </c>
      <c r="G254" s="70">
        <v>51.459000000000003</v>
      </c>
      <c r="H254" s="78">
        <f t="shared" si="9"/>
        <v>3266.03</v>
      </c>
      <c r="I254" s="79">
        <v>168066.6</v>
      </c>
      <c r="J254" s="8"/>
      <c r="K254" s="80"/>
      <c r="L254" s="80"/>
      <c r="M254" s="81">
        <f t="shared" si="10"/>
        <v>3483.3</v>
      </c>
      <c r="N254" s="81">
        <f t="shared" si="11"/>
        <v>179247.13</v>
      </c>
    </row>
    <row r="255" spans="1:14" customFormat="1" ht="30" x14ac:dyDescent="0.25">
      <c r="A255" s="42">
        <v>232</v>
      </c>
      <c r="B255" s="22" t="s">
        <v>759</v>
      </c>
      <c r="C255" s="23">
        <v>13</v>
      </c>
      <c r="D255" s="22" t="s">
        <v>789</v>
      </c>
      <c r="E255" s="24" t="s">
        <v>790</v>
      </c>
      <c r="F255" s="72" t="s">
        <v>156</v>
      </c>
      <c r="G255" s="71">
        <v>8</v>
      </c>
      <c r="H255" s="78">
        <f t="shared" si="9"/>
        <v>1277.54</v>
      </c>
      <c r="I255" s="79">
        <v>10220.33</v>
      </c>
      <c r="J255" s="8"/>
      <c r="K255" s="80"/>
      <c r="L255" s="80"/>
      <c r="M255" s="81">
        <f t="shared" si="10"/>
        <v>1362.53</v>
      </c>
      <c r="N255" s="81">
        <f t="shared" si="11"/>
        <v>10900.24</v>
      </c>
    </row>
    <row r="256" spans="1:14" customFormat="1" ht="15" x14ac:dyDescent="0.25">
      <c r="A256" s="42">
        <v>233</v>
      </c>
      <c r="B256" s="22" t="s">
        <v>759</v>
      </c>
      <c r="C256" s="23">
        <v>14</v>
      </c>
      <c r="D256" s="22" t="s">
        <v>791</v>
      </c>
      <c r="E256" s="24" t="s">
        <v>792</v>
      </c>
      <c r="F256" s="72" t="s">
        <v>196</v>
      </c>
      <c r="G256" s="70">
        <v>8.4000000000000005E-2</v>
      </c>
      <c r="H256" s="78">
        <f t="shared" si="9"/>
        <v>70937.259999999995</v>
      </c>
      <c r="I256" s="79">
        <v>5958.73</v>
      </c>
      <c r="J256" s="8"/>
      <c r="K256" s="80"/>
      <c r="L256" s="80"/>
      <c r="M256" s="81">
        <f t="shared" si="10"/>
        <v>75656.350000000006</v>
      </c>
      <c r="N256" s="81">
        <f t="shared" si="11"/>
        <v>6355.13</v>
      </c>
    </row>
    <row r="257" spans="1:14" customFormat="1" ht="30" x14ac:dyDescent="0.25">
      <c r="A257" s="42">
        <v>234</v>
      </c>
      <c r="B257" s="22" t="s">
        <v>759</v>
      </c>
      <c r="C257" s="23">
        <v>15</v>
      </c>
      <c r="D257" s="22" t="s">
        <v>793</v>
      </c>
      <c r="E257" s="24" t="s">
        <v>794</v>
      </c>
      <c r="F257" s="72" t="s">
        <v>196</v>
      </c>
      <c r="G257" s="70">
        <v>8.9999999999999993E-3</v>
      </c>
      <c r="H257" s="78">
        <f t="shared" si="9"/>
        <v>802218.89</v>
      </c>
      <c r="I257" s="79">
        <v>7219.97</v>
      </c>
      <c r="J257" s="8"/>
      <c r="K257" s="80"/>
      <c r="L257" s="80"/>
      <c r="M257" s="81">
        <f t="shared" si="10"/>
        <v>855586.43</v>
      </c>
      <c r="N257" s="81">
        <f t="shared" si="11"/>
        <v>7700.28</v>
      </c>
    </row>
    <row r="258" spans="1:14" customFormat="1" ht="45" x14ac:dyDescent="0.25">
      <c r="A258" s="42">
        <v>235</v>
      </c>
      <c r="B258" s="22" t="s">
        <v>759</v>
      </c>
      <c r="C258" s="31">
        <v>15.1</v>
      </c>
      <c r="D258" s="22" t="s">
        <v>795</v>
      </c>
      <c r="E258" s="24" t="s">
        <v>796</v>
      </c>
      <c r="F258" s="72" t="s">
        <v>97</v>
      </c>
      <c r="G258" s="65">
        <v>8.6343999999999994</v>
      </c>
      <c r="H258" s="78">
        <f t="shared" si="9"/>
        <v>620.79999999999995</v>
      </c>
      <c r="I258" s="79">
        <v>5360.25</v>
      </c>
      <c r="J258" s="8"/>
      <c r="K258" s="80"/>
      <c r="L258" s="80"/>
      <c r="M258" s="81">
        <f t="shared" si="10"/>
        <v>662.1</v>
      </c>
      <c r="N258" s="81">
        <f t="shared" si="11"/>
        <v>5716.84</v>
      </c>
    </row>
    <row r="259" spans="1:14" customFormat="1" ht="15" x14ac:dyDescent="0.25">
      <c r="A259" s="42">
        <v>236</v>
      </c>
      <c r="B259" s="22" t="s">
        <v>759</v>
      </c>
      <c r="C259" s="23">
        <v>16</v>
      </c>
      <c r="D259" s="22" t="s">
        <v>797</v>
      </c>
      <c r="E259" s="24" t="s">
        <v>798</v>
      </c>
      <c r="F259" s="72" t="s">
        <v>196</v>
      </c>
      <c r="G259" s="65">
        <v>8.6E-3</v>
      </c>
      <c r="H259" s="78">
        <f t="shared" si="9"/>
        <v>69674.42</v>
      </c>
      <c r="I259" s="79">
        <v>599.20000000000005</v>
      </c>
      <c r="J259" s="8"/>
      <c r="K259" s="80"/>
      <c r="L259" s="80"/>
      <c r="M259" s="81">
        <f t="shared" si="10"/>
        <v>74309.5</v>
      </c>
      <c r="N259" s="81">
        <f t="shared" si="11"/>
        <v>639.05999999999995</v>
      </c>
    </row>
    <row r="260" spans="1:14" customFormat="1" ht="45" x14ac:dyDescent="0.25">
      <c r="A260" s="42">
        <v>237</v>
      </c>
      <c r="B260" s="22" t="s">
        <v>759</v>
      </c>
      <c r="C260" s="23">
        <v>17</v>
      </c>
      <c r="D260" s="22" t="s">
        <v>799</v>
      </c>
      <c r="E260" s="24" t="s">
        <v>800</v>
      </c>
      <c r="F260" s="72" t="s">
        <v>196</v>
      </c>
      <c r="G260" s="70">
        <v>1E-3</v>
      </c>
      <c r="H260" s="78">
        <f t="shared" si="9"/>
        <v>460180</v>
      </c>
      <c r="I260" s="79">
        <v>460.18</v>
      </c>
      <c r="J260" s="8"/>
      <c r="K260" s="80"/>
      <c r="L260" s="80"/>
      <c r="M260" s="81">
        <f t="shared" si="10"/>
        <v>490793.43</v>
      </c>
      <c r="N260" s="81">
        <f t="shared" si="11"/>
        <v>490.79</v>
      </c>
    </row>
    <row r="261" spans="1:14" customFormat="1" ht="30" x14ac:dyDescent="0.25">
      <c r="A261" s="42">
        <v>238</v>
      </c>
      <c r="B261" s="22" t="s">
        <v>759</v>
      </c>
      <c r="C261" s="31">
        <v>17.100000000000001</v>
      </c>
      <c r="D261" s="22" t="s">
        <v>801</v>
      </c>
      <c r="E261" s="24" t="s">
        <v>802</v>
      </c>
      <c r="F261" s="72" t="s">
        <v>97</v>
      </c>
      <c r="G261" s="70">
        <v>1.004</v>
      </c>
      <c r="H261" s="78">
        <f t="shared" si="9"/>
        <v>84.42</v>
      </c>
      <c r="I261" s="79">
        <v>84.76</v>
      </c>
      <c r="J261" s="8"/>
      <c r="K261" s="80"/>
      <c r="L261" s="80"/>
      <c r="M261" s="81">
        <f t="shared" si="10"/>
        <v>90.04</v>
      </c>
      <c r="N261" s="81">
        <f t="shared" si="11"/>
        <v>90.4</v>
      </c>
    </row>
    <row r="262" spans="1:14" customFormat="1" ht="45" x14ac:dyDescent="0.25">
      <c r="A262" s="42">
        <v>239</v>
      </c>
      <c r="B262" s="22" t="s">
        <v>759</v>
      </c>
      <c r="C262" s="23">
        <v>18</v>
      </c>
      <c r="D262" s="22" t="s">
        <v>799</v>
      </c>
      <c r="E262" s="24" t="s">
        <v>803</v>
      </c>
      <c r="F262" s="72" t="s">
        <v>196</v>
      </c>
      <c r="G262" s="70">
        <v>1E-3</v>
      </c>
      <c r="H262" s="78">
        <f t="shared" si="9"/>
        <v>460180</v>
      </c>
      <c r="I262" s="79">
        <v>460.18</v>
      </c>
      <c r="J262" s="8"/>
      <c r="K262" s="80"/>
      <c r="L262" s="80"/>
      <c r="M262" s="81">
        <f t="shared" si="10"/>
        <v>490793.43</v>
      </c>
      <c r="N262" s="81">
        <f t="shared" si="11"/>
        <v>490.79</v>
      </c>
    </row>
    <row r="263" spans="1:14" customFormat="1" ht="30" x14ac:dyDescent="0.25">
      <c r="A263" s="42">
        <v>240</v>
      </c>
      <c r="B263" s="22" t="s">
        <v>759</v>
      </c>
      <c r="C263" s="31">
        <v>18.100000000000001</v>
      </c>
      <c r="D263" s="22" t="s">
        <v>801</v>
      </c>
      <c r="E263" s="24" t="s">
        <v>804</v>
      </c>
      <c r="F263" s="72" t="s">
        <v>97</v>
      </c>
      <c r="G263" s="70">
        <v>1.004</v>
      </c>
      <c r="H263" s="78">
        <f t="shared" si="9"/>
        <v>84.42</v>
      </c>
      <c r="I263" s="79">
        <v>84.76</v>
      </c>
      <c r="J263" s="8"/>
      <c r="K263" s="80"/>
      <c r="L263" s="80"/>
      <c r="M263" s="81">
        <f t="shared" si="10"/>
        <v>90.04</v>
      </c>
      <c r="N263" s="81">
        <f t="shared" si="11"/>
        <v>90.4</v>
      </c>
    </row>
    <row r="264" spans="1:14" customFormat="1" ht="30" x14ac:dyDescent="0.25">
      <c r="A264" s="42">
        <v>241</v>
      </c>
      <c r="B264" s="22" t="s">
        <v>759</v>
      </c>
      <c r="C264" s="23">
        <v>19</v>
      </c>
      <c r="D264" s="22" t="s">
        <v>799</v>
      </c>
      <c r="E264" s="24" t="s">
        <v>805</v>
      </c>
      <c r="F264" s="72" t="s">
        <v>196</v>
      </c>
      <c r="G264" s="70">
        <v>8.0000000000000002E-3</v>
      </c>
      <c r="H264" s="78">
        <f t="shared" si="9"/>
        <v>459482.5</v>
      </c>
      <c r="I264" s="79">
        <v>3675.86</v>
      </c>
      <c r="J264" s="8"/>
      <c r="K264" s="80"/>
      <c r="L264" s="80"/>
      <c r="M264" s="81">
        <f t="shared" si="10"/>
        <v>490049.53</v>
      </c>
      <c r="N264" s="81">
        <f t="shared" si="11"/>
        <v>3920.4</v>
      </c>
    </row>
    <row r="265" spans="1:14" customFormat="1" ht="30" x14ac:dyDescent="0.25">
      <c r="A265" s="42">
        <v>242</v>
      </c>
      <c r="B265" s="22" t="s">
        <v>759</v>
      </c>
      <c r="C265" s="31">
        <v>19.100000000000001</v>
      </c>
      <c r="D265" s="22" t="s">
        <v>801</v>
      </c>
      <c r="E265" s="24" t="s">
        <v>804</v>
      </c>
      <c r="F265" s="72" t="s">
        <v>97</v>
      </c>
      <c r="G265" s="70">
        <v>8.032</v>
      </c>
      <c r="H265" s="78">
        <f t="shared" si="9"/>
        <v>84.45</v>
      </c>
      <c r="I265" s="79">
        <v>678.27</v>
      </c>
      <c r="J265" s="8"/>
      <c r="K265" s="80"/>
      <c r="L265" s="80"/>
      <c r="M265" s="81">
        <f t="shared" si="10"/>
        <v>90.07</v>
      </c>
      <c r="N265" s="81">
        <f t="shared" si="11"/>
        <v>723.44</v>
      </c>
    </row>
    <row r="266" spans="1:14" customFormat="1" ht="30" x14ac:dyDescent="0.25">
      <c r="A266" s="42">
        <v>243</v>
      </c>
      <c r="B266" s="22" t="s">
        <v>759</v>
      </c>
      <c r="C266" s="23">
        <v>20</v>
      </c>
      <c r="D266" s="22" t="s">
        <v>806</v>
      </c>
      <c r="E266" s="24" t="s">
        <v>807</v>
      </c>
      <c r="F266" s="72" t="s">
        <v>221</v>
      </c>
      <c r="G266" s="65">
        <v>7.1099999999999997E-2</v>
      </c>
      <c r="H266" s="78">
        <f t="shared" si="9"/>
        <v>837654.29</v>
      </c>
      <c r="I266" s="79">
        <v>59557.22</v>
      </c>
      <c r="J266" s="8"/>
      <c r="K266" s="80"/>
      <c r="L266" s="80"/>
      <c r="M266" s="81">
        <f t="shared" si="10"/>
        <v>893379.16</v>
      </c>
      <c r="N266" s="81">
        <f t="shared" si="11"/>
        <v>63519.26</v>
      </c>
    </row>
    <row r="267" spans="1:14" customFormat="1" ht="15" x14ac:dyDescent="0.25">
      <c r="A267" s="42">
        <v>244</v>
      </c>
      <c r="B267" s="22" t="s">
        <v>759</v>
      </c>
      <c r="C267" s="23">
        <v>21</v>
      </c>
      <c r="D267" s="22" t="s">
        <v>266</v>
      </c>
      <c r="E267" s="24" t="s">
        <v>267</v>
      </c>
      <c r="F267" s="72" t="s">
        <v>221</v>
      </c>
      <c r="G267" s="70">
        <v>0.18099999999999999</v>
      </c>
      <c r="H267" s="78">
        <f t="shared" si="9"/>
        <v>97460</v>
      </c>
      <c r="I267" s="79">
        <v>17640.259999999998</v>
      </c>
      <c r="J267" s="8"/>
      <c r="K267" s="80"/>
      <c r="L267" s="80"/>
      <c r="M267" s="81">
        <f t="shared" si="10"/>
        <v>103943.52</v>
      </c>
      <c r="N267" s="81">
        <f t="shared" si="11"/>
        <v>18813.78</v>
      </c>
    </row>
    <row r="268" spans="1:14" customFormat="1" ht="30" x14ac:dyDescent="0.25">
      <c r="A268" s="42">
        <v>245</v>
      </c>
      <c r="B268" s="22" t="s">
        <v>759</v>
      </c>
      <c r="C268" s="31">
        <v>21.1</v>
      </c>
      <c r="D268" s="22" t="s">
        <v>268</v>
      </c>
      <c r="E268" s="24" t="s">
        <v>269</v>
      </c>
      <c r="F268" s="72" t="s">
        <v>221</v>
      </c>
      <c r="G268" s="70">
        <v>-0.18099999999999999</v>
      </c>
      <c r="H268" s="78">
        <f t="shared" si="9"/>
        <v>46347.51</v>
      </c>
      <c r="I268" s="79">
        <v>-8388.9</v>
      </c>
      <c r="J268" s="8"/>
      <c r="K268" s="80"/>
      <c r="L268" s="80"/>
      <c r="M268" s="81">
        <f t="shared" si="10"/>
        <v>49430.77</v>
      </c>
      <c r="N268" s="81">
        <f t="shared" si="11"/>
        <v>-8946.9699999999993</v>
      </c>
    </row>
    <row r="269" spans="1:14" customFormat="1" ht="45" x14ac:dyDescent="0.25">
      <c r="A269" s="42">
        <v>246</v>
      </c>
      <c r="B269" s="22" t="s">
        <v>759</v>
      </c>
      <c r="C269" s="31">
        <v>21.2</v>
      </c>
      <c r="D269" s="22" t="s">
        <v>808</v>
      </c>
      <c r="E269" s="24" t="s">
        <v>809</v>
      </c>
      <c r="F269" s="72" t="s">
        <v>156</v>
      </c>
      <c r="G269" s="71">
        <v>2</v>
      </c>
      <c r="H269" s="78">
        <f t="shared" si="9"/>
        <v>11140.67</v>
      </c>
      <c r="I269" s="79">
        <v>22281.34</v>
      </c>
      <c r="J269" s="8"/>
      <c r="K269" s="80"/>
      <c r="L269" s="80"/>
      <c r="M269" s="81">
        <f t="shared" si="10"/>
        <v>11881.8</v>
      </c>
      <c r="N269" s="81">
        <f t="shared" si="11"/>
        <v>23763.599999999999</v>
      </c>
    </row>
    <row r="270" spans="1:14" customFormat="1" ht="45" x14ac:dyDescent="0.25">
      <c r="A270" s="42">
        <v>247</v>
      </c>
      <c r="B270" s="22" t="s">
        <v>759</v>
      </c>
      <c r="C270" s="31">
        <v>21.3</v>
      </c>
      <c r="D270" s="22" t="s">
        <v>810</v>
      </c>
      <c r="E270" s="24" t="s">
        <v>811</v>
      </c>
      <c r="F270" s="72" t="s">
        <v>156</v>
      </c>
      <c r="G270" s="71">
        <v>2</v>
      </c>
      <c r="H270" s="78">
        <f t="shared" si="9"/>
        <v>5988.19</v>
      </c>
      <c r="I270" s="79">
        <v>11976.38</v>
      </c>
      <c r="J270" s="8"/>
      <c r="K270" s="80"/>
      <c r="L270" s="80"/>
      <c r="M270" s="81">
        <f t="shared" si="10"/>
        <v>6386.55</v>
      </c>
      <c r="N270" s="81">
        <f t="shared" si="11"/>
        <v>12773.1</v>
      </c>
    </row>
    <row r="271" spans="1:14" customFormat="1" ht="30" x14ac:dyDescent="0.25">
      <c r="A271" s="42">
        <v>248</v>
      </c>
      <c r="B271" s="22" t="s">
        <v>759</v>
      </c>
      <c r="C271" s="23">
        <v>22</v>
      </c>
      <c r="D271" s="22" t="s">
        <v>812</v>
      </c>
      <c r="E271" s="24" t="s">
        <v>813</v>
      </c>
      <c r="F271" s="72" t="s">
        <v>814</v>
      </c>
      <c r="G271" s="71">
        <v>1</v>
      </c>
      <c r="H271" s="78">
        <f t="shared" si="9"/>
        <v>11727.09</v>
      </c>
      <c r="I271" s="79">
        <v>11727.09</v>
      </c>
      <c r="J271" s="8"/>
      <c r="K271" s="80"/>
      <c r="L271" s="80"/>
      <c r="M271" s="81">
        <f t="shared" si="10"/>
        <v>12507.23</v>
      </c>
      <c r="N271" s="81">
        <f t="shared" si="11"/>
        <v>12507.23</v>
      </c>
    </row>
    <row r="272" spans="1:14" customFormat="1" ht="30" x14ac:dyDescent="0.25">
      <c r="A272" s="42">
        <v>249</v>
      </c>
      <c r="B272" s="22" t="s">
        <v>759</v>
      </c>
      <c r="C272" s="31">
        <v>22.1</v>
      </c>
      <c r="D272" s="22" t="s">
        <v>815</v>
      </c>
      <c r="E272" s="24" t="s">
        <v>816</v>
      </c>
      <c r="F272" s="72" t="s">
        <v>156</v>
      </c>
      <c r="G272" s="71">
        <v>8</v>
      </c>
      <c r="H272" s="78">
        <f t="shared" ref="H272:H335" si="12">I272/G272</f>
        <v>2526.7199999999998</v>
      </c>
      <c r="I272" s="79">
        <v>20213.79</v>
      </c>
      <c r="J272" s="8"/>
      <c r="K272" s="80"/>
      <c r="L272" s="80"/>
      <c r="M272" s="81">
        <f t="shared" ref="M272:M335" si="13">H272*$J$9*$K$9</f>
        <v>2694.81</v>
      </c>
      <c r="N272" s="81">
        <f t="shared" ref="N272:N335" si="14">G272*M272</f>
        <v>21558.48</v>
      </c>
    </row>
    <row r="273" spans="1:14" customFormat="1" ht="30" x14ac:dyDescent="0.25">
      <c r="A273" s="42">
        <v>250</v>
      </c>
      <c r="B273" s="22" t="s">
        <v>759</v>
      </c>
      <c r="C273" s="31">
        <v>22.2</v>
      </c>
      <c r="D273" s="22" t="s">
        <v>817</v>
      </c>
      <c r="E273" s="24" t="s">
        <v>818</v>
      </c>
      <c r="F273" s="72" t="s">
        <v>156</v>
      </c>
      <c r="G273" s="71">
        <v>1</v>
      </c>
      <c r="H273" s="78">
        <f t="shared" si="12"/>
        <v>676.02</v>
      </c>
      <c r="I273" s="79">
        <v>676.02</v>
      </c>
      <c r="J273" s="8"/>
      <c r="K273" s="80"/>
      <c r="L273" s="80"/>
      <c r="M273" s="81">
        <f t="shared" si="13"/>
        <v>720.99</v>
      </c>
      <c r="N273" s="81">
        <f t="shared" si="14"/>
        <v>720.99</v>
      </c>
    </row>
    <row r="274" spans="1:14" customFormat="1" ht="30" x14ac:dyDescent="0.25">
      <c r="A274" s="42">
        <v>251</v>
      </c>
      <c r="B274" s="22" t="s">
        <v>759</v>
      </c>
      <c r="C274" s="31">
        <v>22.3</v>
      </c>
      <c r="D274" s="22" t="s">
        <v>817</v>
      </c>
      <c r="E274" s="24" t="s">
        <v>819</v>
      </c>
      <c r="F274" s="72" t="s">
        <v>156</v>
      </c>
      <c r="G274" s="71">
        <v>1</v>
      </c>
      <c r="H274" s="78">
        <f t="shared" si="12"/>
        <v>676.02</v>
      </c>
      <c r="I274" s="79">
        <v>676.02</v>
      </c>
      <c r="J274" s="8"/>
      <c r="K274" s="80"/>
      <c r="L274" s="80"/>
      <c r="M274" s="81">
        <f t="shared" si="13"/>
        <v>720.99</v>
      </c>
      <c r="N274" s="81">
        <f t="shared" si="14"/>
        <v>720.99</v>
      </c>
    </row>
    <row r="275" spans="1:14" customFormat="1" ht="30" x14ac:dyDescent="0.25">
      <c r="A275" s="42">
        <v>252</v>
      </c>
      <c r="B275" s="22" t="s">
        <v>759</v>
      </c>
      <c r="C275" s="23">
        <v>23</v>
      </c>
      <c r="D275" s="22" t="s">
        <v>820</v>
      </c>
      <c r="E275" s="24" t="s">
        <v>821</v>
      </c>
      <c r="F275" s="72" t="s">
        <v>156</v>
      </c>
      <c r="G275" s="71">
        <v>6</v>
      </c>
      <c r="H275" s="78">
        <f t="shared" si="12"/>
        <v>1235.77</v>
      </c>
      <c r="I275" s="79">
        <v>7414.64</v>
      </c>
      <c r="J275" s="8"/>
      <c r="K275" s="80"/>
      <c r="L275" s="80"/>
      <c r="M275" s="81">
        <f t="shared" si="13"/>
        <v>1317.98</v>
      </c>
      <c r="N275" s="81">
        <f t="shared" si="14"/>
        <v>7907.88</v>
      </c>
    </row>
    <row r="276" spans="1:14" customFormat="1" ht="30" x14ac:dyDescent="0.25">
      <c r="A276" s="42">
        <v>253</v>
      </c>
      <c r="B276" s="22" t="s">
        <v>759</v>
      </c>
      <c r="C276" s="31">
        <v>23.1</v>
      </c>
      <c r="D276" s="22" t="s">
        <v>822</v>
      </c>
      <c r="E276" s="24" t="s">
        <v>823</v>
      </c>
      <c r="F276" s="72" t="s">
        <v>156</v>
      </c>
      <c r="G276" s="71">
        <v>6</v>
      </c>
      <c r="H276" s="78">
        <f t="shared" si="12"/>
        <v>89.39</v>
      </c>
      <c r="I276" s="79">
        <v>536.36</v>
      </c>
      <c r="J276" s="8"/>
      <c r="K276" s="80"/>
      <c r="L276" s="80"/>
      <c r="M276" s="81">
        <f t="shared" si="13"/>
        <v>95.34</v>
      </c>
      <c r="N276" s="81">
        <f t="shared" si="14"/>
        <v>572.04</v>
      </c>
    </row>
    <row r="277" spans="1:14" customFormat="1" ht="30" x14ac:dyDescent="0.25">
      <c r="A277" s="42">
        <v>254</v>
      </c>
      <c r="B277" s="22" t="s">
        <v>759</v>
      </c>
      <c r="C277" s="23">
        <v>24</v>
      </c>
      <c r="D277" s="22" t="s">
        <v>820</v>
      </c>
      <c r="E277" s="24" t="s">
        <v>824</v>
      </c>
      <c r="F277" s="72" t="s">
        <v>156</v>
      </c>
      <c r="G277" s="71">
        <v>4</v>
      </c>
      <c r="H277" s="78">
        <f t="shared" si="12"/>
        <v>1235.77</v>
      </c>
      <c r="I277" s="79">
        <v>4943.08</v>
      </c>
      <c r="J277" s="8"/>
      <c r="K277" s="80"/>
      <c r="L277" s="80"/>
      <c r="M277" s="81">
        <f t="shared" si="13"/>
        <v>1317.98</v>
      </c>
      <c r="N277" s="81">
        <f t="shared" si="14"/>
        <v>5271.92</v>
      </c>
    </row>
    <row r="278" spans="1:14" customFormat="1" ht="30" x14ac:dyDescent="0.25">
      <c r="A278" s="42">
        <v>255</v>
      </c>
      <c r="B278" s="22" t="s">
        <v>759</v>
      </c>
      <c r="C278" s="31">
        <v>24.1</v>
      </c>
      <c r="D278" s="22" t="s">
        <v>825</v>
      </c>
      <c r="E278" s="24" t="s">
        <v>826</v>
      </c>
      <c r="F278" s="72" t="s">
        <v>156</v>
      </c>
      <c r="G278" s="71">
        <v>4</v>
      </c>
      <c r="H278" s="78">
        <f t="shared" si="12"/>
        <v>120.19</v>
      </c>
      <c r="I278" s="79">
        <v>480.77</v>
      </c>
      <c r="J278" s="8"/>
      <c r="K278" s="80"/>
      <c r="L278" s="80"/>
      <c r="M278" s="81">
        <f t="shared" si="13"/>
        <v>128.19</v>
      </c>
      <c r="N278" s="81">
        <f t="shared" si="14"/>
        <v>512.76</v>
      </c>
    </row>
    <row r="279" spans="1:14" customFormat="1" ht="30" x14ac:dyDescent="0.25">
      <c r="A279" s="42">
        <v>256</v>
      </c>
      <c r="B279" s="22" t="s">
        <v>759</v>
      </c>
      <c r="C279" s="23">
        <v>25</v>
      </c>
      <c r="D279" s="22" t="s">
        <v>827</v>
      </c>
      <c r="E279" s="24" t="s">
        <v>828</v>
      </c>
      <c r="F279" s="72" t="s">
        <v>156</v>
      </c>
      <c r="G279" s="71">
        <v>2</v>
      </c>
      <c r="H279" s="78">
        <f t="shared" si="12"/>
        <v>3121.38</v>
      </c>
      <c r="I279" s="79">
        <v>6242.75</v>
      </c>
      <c r="J279" s="8"/>
      <c r="K279" s="80"/>
      <c r="L279" s="80"/>
      <c r="M279" s="81">
        <f t="shared" si="13"/>
        <v>3329.03</v>
      </c>
      <c r="N279" s="81">
        <f t="shared" si="14"/>
        <v>6658.06</v>
      </c>
    </row>
    <row r="280" spans="1:14" customFormat="1" ht="30" x14ac:dyDescent="0.25">
      <c r="A280" s="42">
        <v>257</v>
      </c>
      <c r="B280" s="22" t="s">
        <v>759</v>
      </c>
      <c r="C280" s="31">
        <v>25.1</v>
      </c>
      <c r="D280" s="22" t="s">
        <v>829</v>
      </c>
      <c r="E280" s="24" t="s">
        <v>830</v>
      </c>
      <c r="F280" s="72" t="s">
        <v>156</v>
      </c>
      <c r="G280" s="71">
        <v>2</v>
      </c>
      <c r="H280" s="78">
        <f t="shared" si="12"/>
        <v>764.66</v>
      </c>
      <c r="I280" s="79">
        <v>1529.32</v>
      </c>
      <c r="J280" s="8"/>
      <c r="K280" s="80"/>
      <c r="L280" s="80"/>
      <c r="M280" s="81">
        <f t="shared" si="13"/>
        <v>815.53</v>
      </c>
      <c r="N280" s="81">
        <f t="shared" si="14"/>
        <v>1631.06</v>
      </c>
    </row>
    <row r="281" spans="1:14" customFormat="1" ht="30" x14ac:dyDescent="0.25">
      <c r="A281" s="42">
        <v>258</v>
      </c>
      <c r="B281" s="22" t="s">
        <v>759</v>
      </c>
      <c r="C281" s="23">
        <v>26</v>
      </c>
      <c r="D281" s="22" t="s">
        <v>831</v>
      </c>
      <c r="E281" s="24" t="s">
        <v>832</v>
      </c>
      <c r="F281" s="72" t="s">
        <v>156</v>
      </c>
      <c r="G281" s="71">
        <v>20</v>
      </c>
      <c r="H281" s="78">
        <f t="shared" si="12"/>
        <v>5483.88</v>
      </c>
      <c r="I281" s="79">
        <v>109677.62</v>
      </c>
      <c r="J281" s="8"/>
      <c r="K281" s="80"/>
      <c r="L281" s="80"/>
      <c r="M281" s="81">
        <f t="shared" si="13"/>
        <v>5848.69</v>
      </c>
      <c r="N281" s="81">
        <f t="shared" si="14"/>
        <v>116973.8</v>
      </c>
    </row>
    <row r="282" spans="1:14" customFormat="1" ht="30" x14ac:dyDescent="0.25">
      <c r="A282" s="42">
        <v>259</v>
      </c>
      <c r="B282" s="22" t="s">
        <v>759</v>
      </c>
      <c r="C282" s="31">
        <v>26.1</v>
      </c>
      <c r="D282" s="22" t="s">
        <v>833</v>
      </c>
      <c r="E282" s="24" t="s">
        <v>834</v>
      </c>
      <c r="F282" s="72" t="s">
        <v>156</v>
      </c>
      <c r="G282" s="71">
        <v>20</v>
      </c>
      <c r="H282" s="78">
        <f t="shared" si="12"/>
        <v>1139.45</v>
      </c>
      <c r="I282" s="79">
        <v>22788.9</v>
      </c>
      <c r="J282" s="8"/>
      <c r="K282" s="80"/>
      <c r="L282" s="80"/>
      <c r="M282" s="81">
        <f t="shared" si="13"/>
        <v>1215.25</v>
      </c>
      <c r="N282" s="81">
        <f t="shared" si="14"/>
        <v>24305</v>
      </c>
    </row>
    <row r="283" spans="1:14" customFormat="1" ht="45" x14ac:dyDescent="0.25">
      <c r="A283" s="42">
        <v>260</v>
      </c>
      <c r="B283" s="22" t="s">
        <v>759</v>
      </c>
      <c r="C283" s="23">
        <v>27</v>
      </c>
      <c r="D283" s="22" t="s">
        <v>835</v>
      </c>
      <c r="E283" s="24" t="s">
        <v>836</v>
      </c>
      <c r="F283" s="72" t="s">
        <v>196</v>
      </c>
      <c r="G283" s="68">
        <v>0.05</v>
      </c>
      <c r="H283" s="78">
        <f t="shared" si="12"/>
        <v>1566368.4</v>
      </c>
      <c r="I283" s="79">
        <v>78318.42</v>
      </c>
      <c r="J283" s="8"/>
      <c r="K283" s="80"/>
      <c r="L283" s="80"/>
      <c r="M283" s="81">
        <f t="shared" si="13"/>
        <v>1670570.91</v>
      </c>
      <c r="N283" s="81">
        <f t="shared" si="14"/>
        <v>83528.55</v>
      </c>
    </row>
    <row r="284" spans="1:14" customFormat="1" ht="45" x14ac:dyDescent="0.25">
      <c r="A284" s="42">
        <v>261</v>
      </c>
      <c r="B284" s="22" t="s">
        <v>759</v>
      </c>
      <c r="C284" s="31">
        <v>27.1</v>
      </c>
      <c r="D284" s="22" t="s">
        <v>837</v>
      </c>
      <c r="E284" s="24" t="s">
        <v>838</v>
      </c>
      <c r="F284" s="72" t="s">
        <v>97</v>
      </c>
      <c r="G284" s="69">
        <v>50.2</v>
      </c>
      <c r="H284" s="78">
        <f t="shared" si="12"/>
        <v>3091.19</v>
      </c>
      <c r="I284" s="79">
        <v>155177.64000000001</v>
      </c>
      <c r="J284" s="8"/>
      <c r="K284" s="80"/>
      <c r="L284" s="80"/>
      <c r="M284" s="81">
        <f t="shared" si="13"/>
        <v>3296.83</v>
      </c>
      <c r="N284" s="81">
        <f t="shared" si="14"/>
        <v>165500.87</v>
      </c>
    </row>
    <row r="285" spans="1:14" customFormat="1" ht="30" x14ac:dyDescent="0.25">
      <c r="A285" s="42">
        <v>262</v>
      </c>
      <c r="B285" s="22" t="s">
        <v>759</v>
      </c>
      <c r="C285" s="23">
        <v>28</v>
      </c>
      <c r="D285" s="22" t="s">
        <v>290</v>
      </c>
      <c r="E285" s="24" t="s">
        <v>291</v>
      </c>
      <c r="F285" s="72" t="s">
        <v>32</v>
      </c>
      <c r="G285" s="69">
        <v>-0.5</v>
      </c>
      <c r="H285" s="78">
        <f t="shared" si="12"/>
        <v>8768.1</v>
      </c>
      <c r="I285" s="79">
        <v>-4384.05</v>
      </c>
      <c r="J285" s="8"/>
      <c r="K285" s="80"/>
      <c r="L285" s="80"/>
      <c r="M285" s="81">
        <f t="shared" si="13"/>
        <v>9351.4</v>
      </c>
      <c r="N285" s="81">
        <f t="shared" si="14"/>
        <v>-4675.7</v>
      </c>
    </row>
    <row r="286" spans="1:14" customFormat="1" ht="15" x14ac:dyDescent="0.25">
      <c r="A286" s="42">
        <v>263</v>
      </c>
      <c r="B286" s="22" t="s">
        <v>759</v>
      </c>
      <c r="C286" s="23">
        <v>29</v>
      </c>
      <c r="D286" s="22" t="s">
        <v>839</v>
      </c>
      <c r="E286" s="24" t="s">
        <v>840</v>
      </c>
      <c r="F286" s="72" t="s">
        <v>32</v>
      </c>
      <c r="G286" s="68">
        <v>0.04</v>
      </c>
      <c r="H286" s="78">
        <f t="shared" si="12"/>
        <v>116227</v>
      </c>
      <c r="I286" s="79">
        <v>4649.08</v>
      </c>
      <c r="J286" s="8"/>
      <c r="K286" s="80"/>
      <c r="L286" s="80"/>
      <c r="M286" s="81">
        <f t="shared" si="13"/>
        <v>123958.99</v>
      </c>
      <c r="N286" s="81">
        <f t="shared" si="14"/>
        <v>4958.3599999999997</v>
      </c>
    </row>
    <row r="287" spans="1:14" customFormat="1" ht="30" x14ac:dyDescent="0.25">
      <c r="A287" s="42">
        <v>264</v>
      </c>
      <c r="B287" s="22" t="s">
        <v>759</v>
      </c>
      <c r="C287" s="23">
        <v>30</v>
      </c>
      <c r="D287" s="22" t="s">
        <v>841</v>
      </c>
      <c r="E287" s="24" t="s">
        <v>842</v>
      </c>
      <c r="F287" s="72" t="s">
        <v>843</v>
      </c>
      <c r="G287" s="68">
        <v>0.46</v>
      </c>
      <c r="H287" s="78">
        <f t="shared" si="12"/>
        <v>101526.15</v>
      </c>
      <c r="I287" s="79">
        <v>46702.03</v>
      </c>
      <c r="J287" s="8"/>
      <c r="K287" s="80"/>
      <c r="L287" s="80"/>
      <c r="M287" s="81">
        <f t="shared" si="13"/>
        <v>108280.17</v>
      </c>
      <c r="N287" s="81">
        <f t="shared" si="14"/>
        <v>49808.88</v>
      </c>
    </row>
    <row r="288" spans="1:14" customFormat="1" ht="15" x14ac:dyDescent="0.25">
      <c r="A288" s="42">
        <v>265</v>
      </c>
      <c r="B288" s="22" t="s">
        <v>759</v>
      </c>
      <c r="C288" s="23">
        <v>31</v>
      </c>
      <c r="D288" s="22" t="s">
        <v>358</v>
      </c>
      <c r="E288" s="24" t="s">
        <v>844</v>
      </c>
      <c r="F288" s="72" t="s">
        <v>14</v>
      </c>
      <c r="G288" s="65">
        <v>2.0000000000000001E-4</v>
      </c>
      <c r="H288" s="78">
        <f t="shared" si="12"/>
        <v>197450</v>
      </c>
      <c r="I288" s="79">
        <v>39.49</v>
      </c>
      <c r="J288" s="8"/>
      <c r="K288" s="80"/>
      <c r="L288" s="80"/>
      <c r="M288" s="81">
        <f t="shared" si="13"/>
        <v>210585.34</v>
      </c>
      <c r="N288" s="81">
        <f t="shared" si="14"/>
        <v>42.12</v>
      </c>
    </row>
    <row r="289" spans="1:14" customFormat="1" ht="15" x14ac:dyDescent="0.25">
      <c r="A289" s="42">
        <v>266</v>
      </c>
      <c r="B289" s="22" t="s">
        <v>759</v>
      </c>
      <c r="C289" s="31">
        <v>31.1</v>
      </c>
      <c r="D289" s="22" t="s">
        <v>360</v>
      </c>
      <c r="E289" s="24" t="s">
        <v>361</v>
      </c>
      <c r="F289" s="72" t="s">
        <v>41</v>
      </c>
      <c r="G289" s="65">
        <v>2.0400000000000001E-2</v>
      </c>
      <c r="H289" s="78">
        <f t="shared" si="12"/>
        <v>5001.96</v>
      </c>
      <c r="I289" s="79">
        <v>102.04</v>
      </c>
      <c r="J289" s="8"/>
      <c r="K289" s="80"/>
      <c r="L289" s="80"/>
      <c r="M289" s="81">
        <f t="shared" si="13"/>
        <v>5334.71</v>
      </c>
      <c r="N289" s="81">
        <f t="shared" si="14"/>
        <v>108.83</v>
      </c>
    </row>
    <row r="290" spans="1:14" customFormat="1" ht="45" x14ac:dyDescent="0.25">
      <c r="A290" s="42">
        <v>267</v>
      </c>
      <c r="B290" s="22" t="s">
        <v>759</v>
      </c>
      <c r="C290" s="23">
        <v>32</v>
      </c>
      <c r="D290" s="22" t="s">
        <v>845</v>
      </c>
      <c r="E290" s="24" t="s">
        <v>846</v>
      </c>
      <c r="F290" s="72" t="s">
        <v>196</v>
      </c>
      <c r="G290" s="68">
        <v>0.05</v>
      </c>
      <c r="H290" s="78">
        <f t="shared" si="12"/>
        <v>1858232.8</v>
      </c>
      <c r="I290" s="79">
        <v>92911.64</v>
      </c>
      <c r="J290" s="8"/>
      <c r="K290" s="80"/>
      <c r="L290" s="80"/>
      <c r="M290" s="81">
        <f t="shared" si="13"/>
        <v>1981851.56</v>
      </c>
      <c r="N290" s="81">
        <f t="shared" si="14"/>
        <v>99092.58</v>
      </c>
    </row>
    <row r="291" spans="1:14" customFormat="1" ht="15" x14ac:dyDescent="0.25">
      <c r="A291" s="42">
        <v>268</v>
      </c>
      <c r="B291" s="22" t="s">
        <v>759</v>
      </c>
      <c r="C291" s="31">
        <v>32.1</v>
      </c>
      <c r="D291" s="22" t="s">
        <v>352</v>
      </c>
      <c r="E291" s="24" t="s">
        <v>353</v>
      </c>
      <c r="F291" s="72" t="s">
        <v>221</v>
      </c>
      <c r="G291" s="74">
        <v>1.095E-2</v>
      </c>
      <c r="H291" s="78">
        <f t="shared" si="12"/>
        <v>57854.79</v>
      </c>
      <c r="I291" s="79">
        <v>633.51</v>
      </c>
      <c r="J291" s="8"/>
      <c r="K291" s="80"/>
      <c r="L291" s="80"/>
      <c r="M291" s="81">
        <f t="shared" si="13"/>
        <v>61703.57</v>
      </c>
      <c r="N291" s="81">
        <f t="shared" si="14"/>
        <v>675.65</v>
      </c>
    </row>
    <row r="292" spans="1:14" customFormat="1" ht="15" x14ac:dyDescent="0.25">
      <c r="A292" s="42">
        <v>269</v>
      </c>
      <c r="B292" s="22" t="s">
        <v>759</v>
      </c>
      <c r="C292" s="31">
        <v>32.200000000000003</v>
      </c>
      <c r="D292" s="22" t="s">
        <v>354</v>
      </c>
      <c r="E292" s="24" t="s">
        <v>355</v>
      </c>
      <c r="F292" s="72" t="s">
        <v>132</v>
      </c>
      <c r="G292" s="70">
        <v>8.5999999999999993E-2</v>
      </c>
      <c r="H292" s="78">
        <f t="shared" si="12"/>
        <v>91775.93</v>
      </c>
      <c r="I292" s="79">
        <v>7892.73</v>
      </c>
      <c r="J292" s="8"/>
      <c r="K292" s="80"/>
      <c r="L292" s="80"/>
      <c r="M292" s="81">
        <f t="shared" si="13"/>
        <v>97881.32</v>
      </c>
      <c r="N292" s="81">
        <f t="shared" si="14"/>
        <v>8417.7900000000009</v>
      </c>
    </row>
    <row r="293" spans="1:14" customFormat="1" ht="45" x14ac:dyDescent="0.25">
      <c r="A293" s="42">
        <v>270</v>
      </c>
      <c r="B293" s="22" t="s">
        <v>759</v>
      </c>
      <c r="C293" s="23">
        <v>33</v>
      </c>
      <c r="D293" s="22" t="s">
        <v>847</v>
      </c>
      <c r="E293" s="24" t="s">
        <v>848</v>
      </c>
      <c r="F293" s="72" t="s">
        <v>196</v>
      </c>
      <c r="G293" s="65">
        <v>8.6E-3</v>
      </c>
      <c r="H293" s="78">
        <f t="shared" si="12"/>
        <v>734120.93</v>
      </c>
      <c r="I293" s="79">
        <v>6313.44</v>
      </c>
      <c r="J293" s="8"/>
      <c r="K293" s="80"/>
      <c r="L293" s="80"/>
      <c r="M293" s="81">
        <f t="shared" si="13"/>
        <v>782958.26</v>
      </c>
      <c r="N293" s="81">
        <f t="shared" si="14"/>
        <v>6733.44</v>
      </c>
    </row>
    <row r="294" spans="1:14" customFormat="1" ht="15" x14ac:dyDescent="0.25">
      <c r="A294" s="42">
        <v>271</v>
      </c>
      <c r="B294" s="22" t="s">
        <v>759</v>
      </c>
      <c r="C294" s="31">
        <v>33.1</v>
      </c>
      <c r="D294" s="22" t="s">
        <v>352</v>
      </c>
      <c r="E294" s="24" t="s">
        <v>353</v>
      </c>
      <c r="F294" s="72" t="s">
        <v>221</v>
      </c>
      <c r="G294" s="75">
        <v>6.8800000000000003E-4</v>
      </c>
      <c r="H294" s="78">
        <f t="shared" si="12"/>
        <v>57863.37</v>
      </c>
      <c r="I294" s="79">
        <v>39.81</v>
      </c>
      <c r="J294" s="8"/>
      <c r="K294" s="80"/>
      <c r="L294" s="80"/>
      <c r="M294" s="81">
        <f t="shared" si="13"/>
        <v>61712.73</v>
      </c>
      <c r="N294" s="81">
        <f t="shared" si="14"/>
        <v>42.46</v>
      </c>
    </row>
    <row r="295" spans="1:14" customFormat="1" ht="15" x14ac:dyDescent="0.25">
      <c r="A295" s="42">
        <v>272</v>
      </c>
      <c r="B295" s="22" t="s">
        <v>759</v>
      </c>
      <c r="C295" s="31">
        <v>33.200000000000003</v>
      </c>
      <c r="D295" s="22" t="s">
        <v>354</v>
      </c>
      <c r="E295" s="24" t="s">
        <v>355</v>
      </c>
      <c r="F295" s="72" t="s">
        <v>132</v>
      </c>
      <c r="G295" s="70">
        <v>5.0000000000000001E-3</v>
      </c>
      <c r="H295" s="78">
        <f t="shared" si="12"/>
        <v>91772</v>
      </c>
      <c r="I295" s="79">
        <v>458.86</v>
      </c>
      <c r="J295" s="8"/>
      <c r="K295" s="80"/>
      <c r="L295" s="80"/>
      <c r="M295" s="81">
        <f t="shared" si="13"/>
        <v>97877.119999999995</v>
      </c>
      <c r="N295" s="81">
        <f t="shared" si="14"/>
        <v>489.39</v>
      </c>
    </row>
    <row r="296" spans="1:14" customFormat="1" ht="45" x14ac:dyDescent="0.25">
      <c r="A296" s="42">
        <v>273</v>
      </c>
      <c r="B296" s="22" t="s">
        <v>759</v>
      </c>
      <c r="C296" s="23">
        <v>34</v>
      </c>
      <c r="D296" s="22" t="s">
        <v>849</v>
      </c>
      <c r="E296" s="24" t="s">
        <v>850</v>
      </c>
      <c r="F296" s="72" t="s">
        <v>196</v>
      </c>
      <c r="G296" s="70">
        <v>8.0000000000000002E-3</v>
      </c>
      <c r="H296" s="78">
        <f t="shared" si="12"/>
        <v>363965</v>
      </c>
      <c r="I296" s="79">
        <v>2911.72</v>
      </c>
      <c r="J296" s="8"/>
      <c r="K296" s="80"/>
      <c r="L296" s="80"/>
      <c r="M296" s="81">
        <f t="shared" si="13"/>
        <v>388177.74</v>
      </c>
      <c r="N296" s="81">
        <f t="shared" si="14"/>
        <v>3105.42</v>
      </c>
    </row>
    <row r="297" spans="1:14" customFormat="1" ht="15" x14ac:dyDescent="0.25">
      <c r="A297" s="42">
        <v>274</v>
      </c>
      <c r="B297" s="22" t="s">
        <v>759</v>
      </c>
      <c r="C297" s="31">
        <v>34.1</v>
      </c>
      <c r="D297" s="22" t="s">
        <v>352</v>
      </c>
      <c r="E297" s="24" t="s">
        <v>353</v>
      </c>
      <c r="F297" s="72" t="s">
        <v>221</v>
      </c>
      <c r="G297" s="75">
        <v>2.24E-4</v>
      </c>
      <c r="H297" s="78">
        <f t="shared" si="12"/>
        <v>57857.14</v>
      </c>
      <c r="I297" s="79">
        <v>12.96</v>
      </c>
      <c r="J297" s="8"/>
      <c r="K297" s="80"/>
      <c r="L297" s="80"/>
      <c r="M297" s="81">
        <f t="shared" si="13"/>
        <v>61706.080000000002</v>
      </c>
      <c r="N297" s="81">
        <f t="shared" si="14"/>
        <v>13.82</v>
      </c>
    </row>
    <row r="298" spans="1:14" customFormat="1" ht="15" x14ac:dyDescent="0.25">
      <c r="A298" s="42">
        <v>275</v>
      </c>
      <c r="B298" s="22" t="s">
        <v>759</v>
      </c>
      <c r="C298" s="31">
        <v>34.200000000000003</v>
      </c>
      <c r="D298" s="22" t="s">
        <v>354</v>
      </c>
      <c r="E298" s="24" t="s">
        <v>355</v>
      </c>
      <c r="F298" s="72" t="s">
        <v>132</v>
      </c>
      <c r="G298" s="70">
        <v>2E-3</v>
      </c>
      <c r="H298" s="78">
        <f t="shared" si="12"/>
        <v>91770</v>
      </c>
      <c r="I298" s="79">
        <v>183.54</v>
      </c>
      <c r="J298" s="8"/>
      <c r="K298" s="80"/>
      <c r="L298" s="80"/>
      <c r="M298" s="81">
        <f t="shared" si="13"/>
        <v>97874.99</v>
      </c>
      <c r="N298" s="81">
        <f t="shared" si="14"/>
        <v>195.75</v>
      </c>
    </row>
    <row r="299" spans="1:14" customFormat="1" ht="30" x14ac:dyDescent="0.25">
      <c r="A299" s="42">
        <v>276</v>
      </c>
      <c r="B299" s="22" t="s">
        <v>759</v>
      </c>
      <c r="C299" s="23">
        <v>35</v>
      </c>
      <c r="D299" s="22" t="s">
        <v>851</v>
      </c>
      <c r="E299" s="24" t="s">
        <v>852</v>
      </c>
      <c r="F299" s="72" t="s">
        <v>19</v>
      </c>
      <c r="G299" s="70">
        <v>2E-3</v>
      </c>
      <c r="H299" s="78">
        <f t="shared" si="12"/>
        <v>8610</v>
      </c>
      <c r="I299" s="79">
        <v>17.22</v>
      </c>
      <c r="J299" s="8"/>
      <c r="K299" s="80"/>
      <c r="L299" s="80"/>
      <c r="M299" s="81">
        <f t="shared" si="13"/>
        <v>9182.7800000000007</v>
      </c>
      <c r="N299" s="81">
        <f t="shared" si="14"/>
        <v>18.37</v>
      </c>
    </row>
    <row r="300" spans="1:14" customFormat="1" ht="30" x14ac:dyDescent="0.25">
      <c r="A300" s="42">
        <v>277</v>
      </c>
      <c r="B300" s="22" t="s">
        <v>759</v>
      </c>
      <c r="C300" s="23">
        <v>36</v>
      </c>
      <c r="D300" s="22" t="s">
        <v>853</v>
      </c>
      <c r="E300" s="24" t="s">
        <v>854</v>
      </c>
      <c r="F300" s="72" t="s">
        <v>19</v>
      </c>
      <c r="G300" s="75">
        <v>1.702E-3</v>
      </c>
      <c r="H300" s="78">
        <f t="shared" si="12"/>
        <v>10957.7</v>
      </c>
      <c r="I300" s="79">
        <v>18.649999999999999</v>
      </c>
      <c r="J300" s="8"/>
      <c r="K300" s="80"/>
      <c r="L300" s="80"/>
      <c r="M300" s="81">
        <f t="shared" si="13"/>
        <v>11686.66</v>
      </c>
      <c r="N300" s="81">
        <f t="shared" si="14"/>
        <v>19.89</v>
      </c>
    </row>
    <row r="301" spans="1:14" customFormat="1" ht="30" x14ac:dyDescent="0.25">
      <c r="A301" s="42">
        <v>278</v>
      </c>
      <c r="B301" s="22" t="s">
        <v>759</v>
      </c>
      <c r="C301" s="23">
        <v>37</v>
      </c>
      <c r="D301" s="22" t="s">
        <v>855</v>
      </c>
      <c r="E301" s="24" t="s">
        <v>856</v>
      </c>
      <c r="F301" s="72" t="s">
        <v>19</v>
      </c>
      <c r="G301" s="70">
        <v>5.8000000000000003E-2</v>
      </c>
      <c r="H301" s="78">
        <f t="shared" si="12"/>
        <v>33094.660000000003</v>
      </c>
      <c r="I301" s="79">
        <v>1919.49</v>
      </c>
      <c r="J301" s="8"/>
      <c r="K301" s="80"/>
      <c r="L301" s="80"/>
      <c r="M301" s="81">
        <f t="shared" si="13"/>
        <v>35296.28</v>
      </c>
      <c r="N301" s="81">
        <f t="shared" si="14"/>
        <v>2047.18</v>
      </c>
    </row>
    <row r="302" spans="1:14" customFormat="1" ht="15" x14ac:dyDescent="0.25">
      <c r="A302" s="48"/>
      <c r="B302" s="48"/>
      <c r="C302" s="48"/>
      <c r="D302" s="48"/>
      <c r="E302" s="46" t="s">
        <v>45</v>
      </c>
      <c r="F302" s="91"/>
      <c r="G302" s="91"/>
      <c r="H302" s="94"/>
      <c r="I302" s="91"/>
      <c r="J302" s="95"/>
      <c r="K302" s="85"/>
      <c r="L302" s="85"/>
      <c r="M302" s="87"/>
      <c r="N302" s="87">
        <f>SUM(N234:N301)</f>
        <v>1708791.5</v>
      </c>
    </row>
    <row r="303" spans="1:14" customFormat="1" ht="17.25" customHeight="1" x14ac:dyDescent="0.25">
      <c r="A303" s="44"/>
      <c r="B303" s="44"/>
      <c r="C303" s="44"/>
      <c r="D303" s="44"/>
      <c r="E303" s="10" t="s">
        <v>676</v>
      </c>
      <c r="F303" s="90"/>
      <c r="G303" s="73"/>
      <c r="H303" s="92"/>
      <c r="I303" s="88"/>
      <c r="J303" s="89"/>
      <c r="K303" s="90"/>
      <c r="L303" s="90"/>
      <c r="M303" s="93"/>
      <c r="N303" s="93"/>
    </row>
    <row r="304" spans="1:14" customFormat="1" ht="30" x14ac:dyDescent="0.25">
      <c r="A304" s="42">
        <v>279</v>
      </c>
      <c r="B304" s="22" t="s">
        <v>857</v>
      </c>
      <c r="C304" s="23">
        <v>1</v>
      </c>
      <c r="D304" s="22" t="s">
        <v>541</v>
      </c>
      <c r="E304" s="24" t="s">
        <v>542</v>
      </c>
      <c r="F304" s="72" t="s">
        <v>78</v>
      </c>
      <c r="G304" s="68">
        <v>2.04</v>
      </c>
      <c r="H304" s="78">
        <f t="shared" si="12"/>
        <v>110282.5</v>
      </c>
      <c r="I304" s="79">
        <v>224976.29</v>
      </c>
      <c r="J304" s="8"/>
      <c r="K304" s="80"/>
      <c r="L304" s="80"/>
      <c r="M304" s="81">
        <f t="shared" si="13"/>
        <v>117619.03</v>
      </c>
      <c r="N304" s="81">
        <f t="shared" si="14"/>
        <v>239942.82</v>
      </c>
    </row>
    <row r="305" spans="1:14" customFormat="1" ht="45" x14ac:dyDescent="0.25">
      <c r="A305" s="42">
        <v>280</v>
      </c>
      <c r="B305" s="22" t="s">
        <v>857</v>
      </c>
      <c r="C305" s="23">
        <v>2</v>
      </c>
      <c r="D305" s="22" t="s">
        <v>679</v>
      </c>
      <c r="E305" s="24" t="s">
        <v>680</v>
      </c>
      <c r="F305" s="72" t="s">
        <v>28</v>
      </c>
      <c r="G305" s="71">
        <v>51</v>
      </c>
      <c r="H305" s="78">
        <f t="shared" si="12"/>
        <v>62.66</v>
      </c>
      <c r="I305" s="79">
        <v>3195.79</v>
      </c>
      <c r="J305" s="8"/>
      <c r="K305" s="80"/>
      <c r="L305" s="80"/>
      <c r="M305" s="81">
        <f t="shared" si="13"/>
        <v>66.83</v>
      </c>
      <c r="N305" s="81">
        <f t="shared" si="14"/>
        <v>3408.33</v>
      </c>
    </row>
    <row r="306" spans="1:14" customFormat="1" ht="60" x14ac:dyDescent="0.25">
      <c r="A306" s="42">
        <v>281</v>
      </c>
      <c r="B306" s="22" t="s">
        <v>857</v>
      </c>
      <c r="C306" s="23">
        <v>3</v>
      </c>
      <c r="D306" s="22" t="s">
        <v>681</v>
      </c>
      <c r="E306" s="24" t="s">
        <v>682</v>
      </c>
      <c r="F306" s="72" t="s">
        <v>28</v>
      </c>
      <c r="G306" s="71">
        <v>51</v>
      </c>
      <c r="H306" s="78">
        <f t="shared" si="12"/>
        <v>49.39</v>
      </c>
      <c r="I306" s="79">
        <v>2518.96</v>
      </c>
      <c r="J306" s="8"/>
      <c r="K306" s="80"/>
      <c r="L306" s="80"/>
      <c r="M306" s="81">
        <f t="shared" si="13"/>
        <v>52.68</v>
      </c>
      <c r="N306" s="81">
        <f t="shared" si="14"/>
        <v>2686.68</v>
      </c>
    </row>
    <row r="307" spans="1:14" customFormat="1" ht="45" x14ac:dyDescent="0.25">
      <c r="A307" s="42">
        <v>282</v>
      </c>
      <c r="B307" s="22" t="s">
        <v>857</v>
      </c>
      <c r="C307" s="23">
        <v>4</v>
      </c>
      <c r="D307" s="22" t="s">
        <v>683</v>
      </c>
      <c r="E307" s="24" t="s">
        <v>684</v>
      </c>
      <c r="F307" s="72" t="s">
        <v>28</v>
      </c>
      <c r="G307" s="71">
        <v>51</v>
      </c>
      <c r="H307" s="78">
        <f t="shared" si="12"/>
        <v>62.66</v>
      </c>
      <c r="I307" s="79">
        <v>3195.79</v>
      </c>
      <c r="J307" s="8"/>
      <c r="K307" s="80"/>
      <c r="L307" s="80"/>
      <c r="M307" s="81">
        <f t="shared" si="13"/>
        <v>66.83</v>
      </c>
      <c r="N307" s="81">
        <f t="shared" si="14"/>
        <v>3408.33</v>
      </c>
    </row>
    <row r="308" spans="1:14" customFormat="1" ht="30" x14ac:dyDescent="0.25">
      <c r="A308" s="42">
        <v>283</v>
      </c>
      <c r="B308" s="22" t="s">
        <v>857</v>
      </c>
      <c r="C308" s="23">
        <v>5</v>
      </c>
      <c r="D308" s="22" t="s">
        <v>541</v>
      </c>
      <c r="E308" s="24" t="s">
        <v>542</v>
      </c>
      <c r="F308" s="72" t="s">
        <v>78</v>
      </c>
      <c r="G308" s="65">
        <v>0.81230000000000002</v>
      </c>
      <c r="H308" s="78">
        <f t="shared" si="12"/>
        <v>217753.95</v>
      </c>
      <c r="I308" s="79">
        <v>176881.53</v>
      </c>
      <c r="J308" s="8"/>
      <c r="K308" s="80"/>
      <c r="L308" s="80"/>
      <c r="M308" s="81">
        <f t="shared" si="13"/>
        <v>232240.01</v>
      </c>
      <c r="N308" s="81">
        <f t="shared" si="14"/>
        <v>188648.56</v>
      </c>
    </row>
    <row r="309" spans="1:14" customFormat="1" ht="15" x14ac:dyDescent="0.25">
      <c r="A309" s="42">
        <v>284</v>
      </c>
      <c r="B309" s="22" t="s">
        <v>857</v>
      </c>
      <c r="C309" s="31">
        <v>5.0999999999999996</v>
      </c>
      <c r="D309" s="22" t="s">
        <v>544</v>
      </c>
      <c r="E309" s="24" t="s">
        <v>545</v>
      </c>
      <c r="F309" s="72" t="s">
        <v>41</v>
      </c>
      <c r="G309" s="68">
        <v>-1.08</v>
      </c>
      <c r="H309" s="78">
        <f t="shared" si="12"/>
        <v>3704.58</v>
      </c>
      <c r="I309" s="79">
        <v>-4000.95</v>
      </c>
      <c r="J309" s="8"/>
      <c r="K309" s="80"/>
      <c r="L309" s="80"/>
      <c r="M309" s="81">
        <f t="shared" si="13"/>
        <v>3951.03</v>
      </c>
      <c r="N309" s="81">
        <f t="shared" si="14"/>
        <v>-4267.1099999999997</v>
      </c>
    </row>
    <row r="310" spans="1:14" customFormat="1" ht="15" x14ac:dyDescent="0.25">
      <c r="A310" s="42">
        <v>285</v>
      </c>
      <c r="B310" s="22" t="s">
        <v>857</v>
      </c>
      <c r="C310" s="31">
        <v>5.2</v>
      </c>
      <c r="D310" s="22" t="s">
        <v>392</v>
      </c>
      <c r="E310" s="24" t="s">
        <v>692</v>
      </c>
      <c r="F310" s="72" t="s">
        <v>41</v>
      </c>
      <c r="G310" s="71">
        <v>3</v>
      </c>
      <c r="H310" s="78">
        <f t="shared" si="12"/>
        <v>3946.93</v>
      </c>
      <c r="I310" s="79">
        <v>11840.79</v>
      </c>
      <c r="J310" s="8"/>
      <c r="K310" s="80"/>
      <c r="L310" s="80"/>
      <c r="M310" s="81">
        <f t="shared" si="13"/>
        <v>4209.5</v>
      </c>
      <c r="N310" s="81">
        <f t="shared" si="14"/>
        <v>12628.5</v>
      </c>
    </row>
    <row r="311" spans="1:14" customFormat="1" ht="30" x14ac:dyDescent="0.25">
      <c r="A311" s="42">
        <v>286</v>
      </c>
      <c r="B311" s="22" t="s">
        <v>857</v>
      </c>
      <c r="C311" s="31">
        <v>5.3</v>
      </c>
      <c r="D311" s="22" t="s">
        <v>547</v>
      </c>
      <c r="E311" s="24" t="s">
        <v>858</v>
      </c>
      <c r="F311" s="72" t="s">
        <v>41</v>
      </c>
      <c r="G311" s="71">
        <v>3</v>
      </c>
      <c r="H311" s="78">
        <f t="shared" si="12"/>
        <v>4496.12</v>
      </c>
      <c r="I311" s="79">
        <v>13488.36</v>
      </c>
      <c r="J311" s="8"/>
      <c r="K311" s="80"/>
      <c r="L311" s="80"/>
      <c r="M311" s="81">
        <f t="shared" si="13"/>
        <v>4795.22</v>
      </c>
      <c r="N311" s="81">
        <f t="shared" si="14"/>
        <v>14385.66</v>
      </c>
    </row>
    <row r="312" spans="1:14" customFormat="1" ht="15" x14ac:dyDescent="0.25">
      <c r="A312" s="42">
        <v>287</v>
      </c>
      <c r="B312" s="22" t="s">
        <v>857</v>
      </c>
      <c r="C312" s="31">
        <v>5.4</v>
      </c>
      <c r="D312" s="22" t="s">
        <v>360</v>
      </c>
      <c r="E312" s="24" t="s">
        <v>361</v>
      </c>
      <c r="F312" s="72" t="s">
        <v>41</v>
      </c>
      <c r="G312" s="68">
        <v>0.08</v>
      </c>
      <c r="H312" s="78">
        <f t="shared" si="12"/>
        <v>5002.5</v>
      </c>
      <c r="I312" s="79">
        <v>400.2</v>
      </c>
      <c r="J312" s="8"/>
      <c r="K312" s="80"/>
      <c r="L312" s="80"/>
      <c r="M312" s="81">
        <f t="shared" si="13"/>
        <v>5335.29</v>
      </c>
      <c r="N312" s="81">
        <f t="shared" si="14"/>
        <v>426.82</v>
      </c>
    </row>
    <row r="313" spans="1:14" customFormat="1" ht="45" x14ac:dyDescent="0.25">
      <c r="A313" s="42">
        <v>288</v>
      </c>
      <c r="B313" s="22" t="s">
        <v>857</v>
      </c>
      <c r="C313" s="31">
        <v>5.5</v>
      </c>
      <c r="D313" s="22" t="s">
        <v>695</v>
      </c>
      <c r="E313" s="24" t="s">
        <v>696</v>
      </c>
      <c r="F313" s="72" t="s">
        <v>156</v>
      </c>
      <c r="G313" s="71">
        <v>2</v>
      </c>
      <c r="H313" s="78">
        <f t="shared" si="12"/>
        <v>5641.26</v>
      </c>
      <c r="I313" s="79">
        <v>11282.52</v>
      </c>
      <c r="J313" s="8"/>
      <c r="K313" s="80"/>
      <c r="L313" s="80"/>
      <c r="M313" s="81">
        <f t="shared" si="13"/>
        <v>6016.54</v>
      </c>
      <c r="N313" s="81">
        <f t="shared" si="14"/>
        <v>12033.08</v>
      </c>
    </row>
    <row r="314" spans="1:14" customFormat="1" ht="45" x14ac:dyDescent="0.25">
      <c r="A314" s="42">
        <v>289</v>
      </c>
      <c r="B314" s="22" t="s">
        <v>857</v>
      </c>
      <c r="C314" s="31">
        <v>5.6</v>
      </c>
      <c r="D314" s="22" t="s">
        <v>616</v>
      </c>
      <c r="E314" s="24" t="s">
        <v>617</v>
      </c>
      <c r="F314" s="72" t="s">
        <v>156</v>
      </c>
      <c r="G314" s="71">
        <v>2</v>
      </c>
      <c r="H314" s="78">
        <f t="shared" si="12"/>
        <v>3412.2</v>
      </c>
      <c r="I314" s="79">
        <v>6824.4</v>
      </c>
      <c r="J314" s="8"/>
      <c r="K314" s="80"/>
      <c r="L314" s="80"/>
      <c r="M314" s="81">
        <f t="shared" si="13"/>
        <v>3639.2</v>
      </c>
      <c r="N314" s="81">
        <f t="shared" si="14"/>
        <v>7278.4</v>
      </c>
    </row>
    <row r="315" spans="1:14" customFormat="1" ht="45" x14ac:dyDescent="0.25">
      <c r="A315" s="42">
        <v>290</v>
      </c>
      <c r="B315" s="22" t="s">
        <v>857</v>
      </c>
      <c r="C315" s="31">
        <v>5.7</v>
      </c>
      <c r="D315" s="22" t="s">
        <v>549</v>
      </c>
      <c r="E315" s="24" t="s">
        <v>550</v>
      </c>
      <c r="F315" s="72" t="s">
        <v>156</v>
      </c>
      <c r="G315" s="71">
        <v>3</v>
      </c>
      <c r="H315" s="78">
        <f t="shared" si="12"/>
        <v>2691.55</v>
      </c>
      <c r="I315" s="79">
        <v>8074.65</v>
      </c>
      <c r="J315" s="8"/>
      <c r="K315" s="80"/>
      <c r="L315" s="80"/>
      <c r="M315" s="81">
        <f t="shared" si="13"/>
        <v>2870.61</v>
      </c>
      <c r="N315" s="81">
        <f t="shared" si="14"/>
        <v>8611.83</v>
      </c>
    </row>
    <row r="316" spans="1:14" customFormat="1" ht="45" x14ac:dyDescent="0.25">
      <c r="A316" s="42">
        <v>291</v>
      </c>
      <c r="B316" s="22" t="s">
        <v>857</v>
      </c>
      <c r="C316" s="31">
        <v>5.8</v>
      </c>
      <c r="D316" s="22" t="s">
        <v>859</v>
      </c>
      <c r="E316" s="24" t="s">
        <v>860</v>
      </c>
      <c r="F316" s="72" t="s">
        <v>156</v>
      </c>
      <c r="G316" s="71">
        <v>3</v>
      </c>
      <c r="H316" s="78">
        <f t="shared" si="12"/>
        <v>4132.9799999999996</v>
      </c>
      <c r="I316" s="79">
        <v>12398.93</v>
      </c>
      <c r="J316" s="8"/>
      <c r="K316" s="80"/>
      <c r="L316" s="80"/>
      <c r="M316" s="81">
        <f t="shared" si="13"/>
        <v>4407.93</v>
      </c>
      <c r="N316" s="81">
        <f t="shared" si="14"/>
        <v>13223.79</v>
      </c>
    </row>
    <row r="317" spans="1:14" customFormat="1" ht="30" x14ac:dyDescent="0.25">
      <c r="A317" s="42">
        <v>292</v>
      </c>
      <c r="B317" s="22" t="s">
        <v>857</v>
      </c>
      <c r="C317" s="31">
        <v>5.9</v>
      </c>
      <c r="D317" s="22" t="s">
        <v>436</v>
      </c>
      <c r="E317" s="24" t="s">
        <v>437</v>
      </c>
      <c r="F317" s="72" t="s">
        <v>156</v>
      </c>
      <c r="G317" s="71">
        <v>15</v>
      </c>
      <c r="H317" s="78">
        <f t="shared" si="12"/>
        <v>401.52</v>
      </c>
      <c r="I317" s="79">
        <v>6022.75</v>
      </c>
      <c r="J317" s="8"/>
      <c r="K317" s="80"/>
      <c r="L317" s="80"/>
      <c r="M317" s="81">
        <f t="shared" si="13"/>
        <v>428.23</v>
      </c>
      <c r="N317" s="81">
        <f t="shared" si="14"/>
        <v>6423.45</v>
      </c>
    </row>
    <row r="318" spans="1:14" customFormat="1" ht="30" x14ac:dyDescent="0.25">
      <c r="A318" s="42">
        <v>293</v>
      </c>
      <c r="B318" s="22" t="s">
        <v>857</v>
      </c>
      <c r="C318" s="30">
        <v>5.0999999999999996</v>
      </c>
      <c r="D318" s="22" t="s">
        <v>448</v>
      </c>
      <c r="E318" s="24" t="s">
        <v>861</v>
      </c>
      <c r="F318" s="72" t="s">
        <v>221</v>
      </c>
      <c r="G318" s="68">
        <v>0.08</v>
      </c>
      <c r="H318" s="78">
        <f t="shared" si="12"/>
        <v>75568.38</v>
      </c>
      <c r="I318" s="79">
        <v>6045.47</v>
      </c>
      <c r="J318" s="8"/>
      <c r="K318" s="80"/>
      <c r="L318" s="80"/>
      <c r="M318" s="81">
        <f t="shared" si="13"/>
        <v>80595.56</v>
      </c>
      <c r="N318" s="81">
        <f t="shared" si="14"/>
        <v>6447.64</v>
      </c>
    </row>
    <row r="319" spans="1:14" customFormat="1" ht="15" x14ac:dyDescent="0.25">
      <c r="A319" s="42">
        <v>294</v>
      </c>
      <c r="B319" s="22" t="s">
        <v>857</v>
      </c>
      <c r="C319" s="30">
        <v>5.1100000000000003</v>
      </c>
      <c r="D319" s="22" t="s">
        <v>534</v>
      </c>
      <c r="E319" s="24" t="s">
        <v>619</v>
      </c>
      <c r="F319" s="72" t="s">
        <v>156</v>
      </c>
      <c r="G319" s="71">
        <v>5</v>
      </c>
      <c r="H319" s="78">
        <f t="shared" si="12"/>
        <v>3668.61</v>
      </c>
      <c r="I319" s="79">
        <v>18343.05</v>
      </c>
      <c r="J319" s="8"/>
      <c r="K319" s="80"/>
      <c r="L319" s="80"/>
      <c r="M319" s="81">
        <f t="shared" si="13"/>
        <v>3912.66</v>
      </c>
      <c r="N319" s="81">
        <f t="shared" si="14"/>
        <v>19563.3</v>
      </c>
    </row>
    <row r="320" spans="1:14" customFormat="1" ht="45" x14ac:dyDescent="0.25">
      <c r="A320" s="42">
        <v>295</v>
      </c>
      <c r="B320" s="22" t="s">
        <v>857</v>
      </c>
      <c r="C320" s="30">
        <v>5.12</v>
      </c>
      <c r="D320" s="22" t="s">
        <v>567</v>
      </c>
      <c r="E320" s="24" t="s">
        <v>862</v>
      </c>
      <c r="F320" s="72" t="s">
        <v>97</v>
      </c>
      <c r="G320" s="69">
        <v>2.6</v>
      </c>
      <c r="H320" s="78">
        <f t="shared" si="12"/>
        <v>2299.06</v>
      </c>
      <c r="I320" s="79">
        <v>5977.55</v>
      </c>
      <c r="J320" s="8"/>
      <c r="K320" s="80"/>
      <c r="L320" s="80"/>
      <c r="M320" s="81">
        <f t="shared" si="13"/>
        <v>2452</v>
      </c>
      <c r="N320" s="81">
        <f t="shared" si="14"/>
        <v>6375.2</v>
      </c>
    </row>
    <row r="321" spans="1:14" customFormat="1" ht="45" x14ac:dyDescent="0.25">
      <c r="A321" s="42">
        <v>296</v>
      </c>
      <c r="B321" s="22" t="s">
        <v>857</v>
      </c>
      <c r="C321" s="30">
        <v>5.13</v>
      </c>
      <c r="D321" s="22" t="s">
        <v>863</v>
      </c>
      <c r="E321" s="24" t="s">
        <v>864</v>
      </c>
      <c r="F321" s="72" t="s">
        <v>97</v>
      </c>
      <c r="G321" s="69">
        <v>1.1000000000000001</v>
      </c>
      <c r="H321" s="78">
        <f t="shared" si="12"/>
        <v>1176.94</v>
      </c>
      <c r="I321" s="79">
        <v>1294.6300000000001</v>
      </c>
      <c r="J321" s="8"/>
      <c r="K321" s="80"/>
      <c r="L321" s="80"/>
      <c r="M321" s="81">
        <f t="shared" si="13"/>
        <v>1255.24</v>
      </c>
      <c r="N321" s="81">
        <f t="shared" si="14"/>
        <v>1380.76</v>
      </c>
    </row>
    <row r="322" spans="1:14" customFormat="1" ht="30" x14ac:dyDescent="0.25">
      <c r="A322" s="42">
        <v>297</v>
      </c>
      <c r="B322" s="22" t="s">
        <v>857</v>
      </c>
      <c r="C322" s="23">
        <v>6</v>
      </c>
      <c r="D322" s="22" t="s">
        <v>492</v>
      </c>
      <c r="E322" s="24" t="s">
        <v>493</v>
      </c>
      <c r="F322" s="72" t="s">
        <v>19</v>
      </c>
      <c r="G322" s="68">
        <v>0.83</v>
      </c>
      <c r="H322" s="78">
        <f t="shared" si="12"/>
        <v>31593.16</v>
      </c>
      <c r="I322" s="79">
        <v>26222.32</v>
      </c>
      <c r="J322" s="8"/>
      <c r="K322" s="80"/>
      <c r="L322" s="80"/>
      <c r="M322" s="81">
        <f t="shared" si="13"/>
        <v>33694.89</v>
      </c>
      <c r="N322" s="81">
        <f t="shared" si="14"/>
        <v>27966.76</v>
      </c>
    </row>
    <row r="323" spans="1:14" customFormat="1" ht="45" x14ac:dyDescent="0.25">
      <c r="A323" s="42">
        <v>298</v>
      </c>
      <c r="B323" s="22" t="s">
        <v>857</v>
      </c>
      <c r="C323" s="23">
        <v>7</v>
      </c>
      <c r="D323" s="22" t="s">
        <v>475</v>
      </c>
      <c r="E323" s="24" t="s">
        <v>571</v>
      </c>
      <c r="F323" s="72" t="s">
        <v>19</v>
      </c>
      <c r="G323" s="70">
        <v>0.14399999999999999</v>
      </c>
      <c r="H323" s="78">
        <f t="shared" si="12"/>
        <v>42488.06</v>
      </c>
      <c r="I323" s="79">
        <v>6118.28</v>
      </c>
      <c r="J323" s="8"/>
      <c r="K323" s="80"/>
      <c r="L323" s="80"/>
      <c r="M323" s="81">
        <f t="shared" si="13"/>
        <v>45314.57</v>
      </c>
      <c r="N323" s="81">
        <f t="shared" si="14"/>
        <v>6525.3</v>
      </c>
    </row>
    <row r="324" spans="1:14" customFormat="1" ht="15" x14ac:dyDescent="0.25">
      <c r="A324" s="42">
        <v>299</v>
      </c>
      <c r="B324" s="22" t="s">
        <v>857</v>
      </c>
      <c r="C324" s="31">
        <v>7.1</v>
      </c>
      <c r="D324" s="22" t="s">
        <v>479</v>
      </c>
      <c r="E324" s="24" t="s">
        <v>480</v>
      </c>
      <c r="F324" s="72" t="s">
        <v>221</v>
      </c>
      <c r="G324" s="75">
        <v>-2.2608E-2</v>
      </c>
      <c r="H324" s="78">
        <f t="shared" si="12"/>
        <v>10469.299999999999</v>
      </c>
      <c r="I324" s="79">
        <v>-236.69</v>
      </c>
      <c r="J324" s="8"/>
      <c r="K324" s="80"/>
      <c r="L324" s="80"/>
      <c r="M324" s="81">
        <f t="shared" si="13"/>
        <v>11165.77</v>
      </c>
      <c r="N324" s="81">
        <f t="shared" si="14"/>
        <v>-252.44</v>
      </c>
    </row>
    <row r="325" spans="1:14" customFormat="1" ht="15" x14ac:dyDescent="0.25">
      <c r="A325" s="42">
        <v>300</v>
      </c>
      <c r="B325" s="22" t="s">
        <v>857</v>
      </c>
      <c r="C325" s="31">
        <v>7.2</v>
      </c>
      <c r="D325" s="22" t="s">
        <v>477</v>
      </c>
      <c r="E325" s="24" t="s">
        <v>478</v>
      </c>
      <c r="F325" s="72" t="s">
        <v>221</v>
      </c>
      <c r="G325" s="75">
        <v>-2.7360000000000002E-3</v>
      </c>
      <c r="H325" s="78">
        <f t="shared" si="12"/>
        <v>10844.3</v>
      </c>
      <c r="I325" s="79">
        <v>-29.67</v>
      </c>
      <c r="J325" s="8"/>
      <c r="K325" s="80"/>
      <c r="L325" s="80"/>
      <c r="M325" s="81">
        <f t="shared" si="13"/>
        <v>11565.72</v>
      </c>
      <c r="N325" s="81">
        <f t="shared" si="14"/>
        <v>-31.64</v>
      </c>
    </row>
    <row r="326" spans="1:14" customFormat="1" ht="30" x14ac:dyDescent="0.25">
      <c r="A326" s="42">
        <v>301</v>
      </c>
      <c r="B326" s="22" t="s">
        <v>857</v>
      </c>
      <c r="C326" s="31">
        <v>7.3</v>
      </c>
      <c r="D326" s="22" t="s">
        <v>483</v>
      </c>
      <c r="E326" s="24" t="s">
        <v>865</v>
      </c>
      <c r="F326" s="72" t="s">
        <v>485</v>
      </c>
      <c r="G326" s="68">
        <v>4.32</v>
      </c>
      <c r="H326" s="78">
        <f t="shared" si="12"/>
        <v>52.83</v>
      </c>
      <c r="I326" s="79">
        <v>228.24</v>
      </c>
      <c r="J326" s="8"/>
      <c r="K326" s="80"/>
      <c r="L326" s="80"/>
      <c r="M326" s="81">
        <f t="shared" si="13"/>
        <v>56.34</v>
      </c>
      <c r="N326" s="81">
        <f t="shared" si="14"/>
        <v>243.39</v>
      </c>
    </row>
    <row r="327" spans="1:14" customFormat="1" ht="45" x14ac:dyDescent="0.25">
      <c r="A327" s="42">
        <v>302</v>
      </c>
      <c r="B327" s="22" t="s">
        <v>857</v>
      </c>
      <c r="C327" s="23">
        <v>8</v>
      </c>
      <c r="D327" s="22" t="s">
        <v>489</v>
      </c>
      <c r="E327" s="24" t="s">
        <v>490</v>
      </c>
      <c r="F327" s="72" t="s">
        <v>19</v>
      </c>
      <c r="G327" s="70">
        <v>0.14399999999999999</v>
      </c>
      <c r="H327" s="78">
        <f t="shared" si="12"/>
        <v>115750.69</v>
      </c>
      <c r="I327" s="79">
        <v>16668.099999999999</v>
      </c>
      <c r="J327" s="8"/>
      <c r="K327" s="80"/>
      <c r="L327" s="80"/>
      <c r="M327" s="81">
        <f t="shared" si="13"/>
        <v>123450.99</v>
      </c>
      <c r="N327" s="81">
        <f t="shared" si="14"/>
        <v>17776.939999999999</v>
      </c>
    </row>
    <row r="328" spans="1:14" customFormat="1" ht="15" x14ac:dyDescent="0.25">
      <c r="A328" s="42">
        <v>303</v>
      </c>
      <c r="B328" s="22" t="s">
        <v>857</v>
      </c>
      <c r="C328" s="31">
        <v>8.1</v>
      </c>
      <c r="D328" s="22" t="s">
        <v>479</v>
      </c>
      <c r="E328" s="24" t="s">
        <v>480</v>
      </c>
      <c r="F328" s="72" t="s">
        <v>221</v>
      </c>
      <c r="G328" s="65">
        <v>-8.9899999999999994E-2</v>
      </c>
      <c r="H328" s="78">
        <f t="shared" si="12"/>
        <v>10469.969999999999</v>
      </c>
      <c r="I328" s="79">
        <v>-941.25</v>
      </c>
      <c r="J328" s="8"/>
      <c r="K328" s="80"/>
      <c r="L328" s="80"/>
      <c r="M328" s="81">
        <f t="shared" si="13"/>
        <v>11166.48</v>
      </c>
      <c r="N328" s="81">
        <f t="shared" si="14"/>
        <v>-1003.87</v>
      </c>
    </row>
    <row r="329" spans="1:14" customFormat="1" ht="45" x14ac:dyDescent="0.25">
      <c r="A329" s="42">
        <v>304</v>
      </c>
      <c r="B329" s="22" t="s">
        <v>857</v>
      </c>
      <c r="C329" s="31">
        <v>8.1999999999999993</v>
      </c>
      <c r="D329" s="22" t="s">
        <v>486</v>
      </c>
      <c r="E329" s="24" t="s">
        <v>866</v>
      </c>
      <c r="F329" s="72" t="s">
        <v>488</v>
      </c>
      <c r="G329" s="71">
        <v>216</v>
      </c>
      <c r="H329" s="78">
        <f t="shared" si="12"/>
        <v>87.08</v>
      </c>
      <c r="I329" s="79">
        <v>18808.55</v>
      </c>
      <c r="J329" s="8"/>
      <c r="K329" s="80"/>
      <c r="L329" s="80"/>
      <c r="M329" s="81">
        <f t="shared" si="13"/>
        <v>92.87</v>
      </c>
      <c r="N329" s="81">
        <f t="shared" si="14"/>
        <v>20059.919999999998</v>
      </c>
    </row>
    <row r="330" spans="1:14" customFormat="1" ht="30" x14ac:dyDescent="0.25">
      <c r="A330" s="42">
        <v>305</v>
      </c>
      <c r="B330" s="22" t="s">
        <v>857</v>
      </c>
      <c r="C330" s="23">
        <v>9</v>
      </c>
      <c r="D330" s="22" t="s">
        <v>458</v>
      </c>
      <c r="E330" s="24" t="s">
        <v>867</v>
      </c>
      <c r="F330" s="72" t="s">
        <v>221</v>
      </c>
      <c r="G330" s="68">
        <v>0.14000000000000001</v>
      </c>
      <c r="H330" s="78">
        <f t="shared" si="12"/>
        <v>254111.29</v>
      </c>
      <c r="I330" s="79">
        <v>35575.58</v>
      </c>
      <c r="J330" s="8"/>
      <c r="K330" s="80"/>
      <c r="L330" s="80"/>
      <c r="M330" s="81">
        <f t="shared" si="13"/>
        <v>271016.02</v>
      </c>
      <c r="N330" s="81">
        <f t="shared" si="14"/>
        <v>37942.239999999998</v>
      </c>
    </row>
    <row r="331" spans="1:14" customFormat="1" ht="30" x14ac:dyDescent="0.25">
      <c r="A331" s="42">
        <v>306</v>
      </c>
      <c r="B331" s="22" t="s">
        <v>857</v>
      </c>
      <c r="C331" s="31">
        <v>9.1</v>
      </c>
      <c r="D331" s="22" t="s">
        <v>460</v>
      </c>
      <c r="E331" s="24" t="s">
        <v>461</v>
      </c>
      <c r="F331" s="72" t="s">
        <v>221</v>
      </c>
      <c r="G331" s="68">
        <v>-0.14000000000000001</v>
      </c>
      <c r="H331" s="78">
        <f t="shared" si="12"/>
        <v>32275.64</v>
      </c>
      <c r="I331" s="79">
        <v>-4518.59</v>
      </c>
      <c r="J331" s="8"/>
      <c r="K331" s="80"/>
      <c r="L331" s="80"/>
      <c r="M331" s="81">
        <f t="shared" si="13"/>
        <v>34422.769999999997</v>
      </c>
      <c r="N331" s="81">
        <f t="shared" si="14"/>
        <v>-4819.1899999999996</v>
      </c>
    </row>
    <row r="332" spans="1:14" customFormat="1" ht="60" x14ac:dyDescent="0.25">
      <c r="A332" s="42">
        <v>307</v>
      </c>
      <c r="B332" s="22" t="s">
        <v>857</v>
      </c>
      <c r="C332" s="31">
        <v>9.1999999999999993</v>
      </c>
      <c r="D332" s="22" t="s">
        <v>453</v>
      </c>
      <c r="E332" s="24" t="s">
        <v>868</v>
      </c>
      <c r="F332" s="72" t="s">
        <v>221</v>
      </c>
      <c r="G332" s="68">
        <v>0.14000000000000001</v>
      </c>
      <c r="H332" s="78">
        <f t="shared" si="12"/>
        <v>47634.57</v>
      </c>
      <c r="I332" s="79">
        <v>6668.84</v>
      </c>
      <c r="J332" s="8"/>
      <c r="K332" s="80"/>
      <c r="L332" s="80"/>
      <c r="M332" s="81">
        <f t="shared" si="13"/>
        <v>50803.46</v>
      </c>
      <c r="N332" s="81">
        <f t="shared" si="14"/>
        <v>7112.48</v>
      </c>
    </row>
    <row r="333" spans="1:14" customFormat="1" ht="30" x14ac:dyDescent="0.25">
      <c r="A333" s="42">
        <v>308</v>
      </c>
      <c r="B333" s="22" t="s">
        <v>857</v>
      </c>
      <c r="C333" s="23">
        <v>10</v>
      </c>
      <c r="D333" s="22" t="s">
        <v>438</v>
      </c>
      <c r="E333" s="24" t="s">
        <v>869</v>
      </c>
      <c r="F333" s="72" t="s">
        <v>221</v>
      </c>
      <c r="G333" s="68">
        <v>0.03</v>
      </c>
      <c r="H333" s="78">
        <f t="shared" si="12"/>
        <v>215471.33</v>
      </c>
      <c r="I333" s="79">
        <v>6464.14</v>
      </c>
      <c r="J333" s="8"/>
      <c r="K333" s="80"/>
      <c r="L333" s="80"/>
      <c r="M333" s="81">
        <f t="shared" si="13"/>
        <v>229805.54</v>
      </c>
      <c r="N333" s="81">
        <f t="shared" si="14"/>
        <v>6894.17</v>
      </c>
    </row>
    <row r="334" spans="1:14" customFormat="1" ht="15" x14ac:dyDescent="0.25">
      <c r="A334" s="42">
        <v>309</v>
      </c>
      <c r="B334" s="22" t="s">
        <v>857</v>
      </c>
      <c r="C334" s="31">
        <v>10.1</v>
      </c>
      <c r="D334" s="22" t="s">
        <v>718</v>
      </c>
      <c r="E334" s="24" t="s">
        <v>719</v>
      </c>
      <c r="F334" s="72" t="s">
        <v>221</v>
      </c>
      <c r="G334" s="68">
        <v>0.01</v>
      </c>
      <c r="H334" s="78">
        <f t="shared" si="12"/>
        <v>31951</v>
      </c>
      <c r="I334" s="79">
        <v>319.51</v>
      </c>
      <c r="J334" s="8"/>
      <c r="K334" s="80"/>
      <c r="L334" s="80"/>
      <c r="M334" s="81">
        <f t="shared" si="13"/>
        <v>34076.54</v>
      </c>
      <c r="N334" s="81">
        <f t="shared" si="14"/>
        <v>340.77</v>
      </c>
    </row>
    <row r="335" spans="1:14" customFormat="1" ht="15" x14ac:dyDescent="0.25">
      <c r="A335" s="42">
        <v>310</v>
      </c>
      <c r="B335" s="22" t="s">
        <v>857</v>
      </c>
      <c r="C335" s="31">
        <v>10.199999999999999</v>
      </c>
      <c r="D335" s="22" t="s">
        <v>720</v>
      </c>
      <c r="E335" s="24" t="s">
        <v>721</v>
      </c>
      <c r="F335" s="72" t="s">
        <v>221</v>
      </c>
      <c r="G335" s="68">
        <v>0.02</v>
      </c>
      <c r="H335" s="78">
        <f t="shared" si="12"/>
        <v>33256.5</v>
      </c>
      <c r="I335" s="79">
        <v>665.13</v>
      </c>
      <c r="J335" s="8"/>
      <c r="K335" s="80"/>
      <c r="L335" s="80"/>
      <c r="M335" s="81">
        <f t="shared" si="13"/>
        <v>35468.89</v>
      </c>
      <c r="N335" s="81">
        <f t="shared" si="14"/>
        <v>709.38</v>
      </c>
    </row>
    <row r="336" spans="1:14" customFormat="1" ht="45" x14ac:dyDescent="0.25">
      <c r="A336" s="42">
        <v>311</v>
      </c>
      <c r="B336" s="22" t="s">
        <v>857</v>
      </c>
      <c r="C336" s="23">
        <v>11</v>
      </c>
      <c r="D336" s="22" t="s">
        <v>560</v>
      </c>
      <c r="E336" s="24" t="s">
        <v>870</v>
      </c>
      <c r="F336" s="72" t="s">
        <v>44</v>
      </c>
      <c r="G336" s="68">
        <v>0.02</v>
      </c>
      <c r="H336" s="78">
        <f t="shared" ref="H336:H399" si="15">I336/G336</f>
        <v>166628</v>
      </c>
      <c r="I336" s="79">
        <v>3332.56</v>
      </c>
      <c r="J336" s="8"/>
      <c r="K336" s="80"/>
      <c r="L336" s="80"/>
      <c r="M336" s="81">
        <f t="shared" ref="M336:M399" si="16">H336*$J$9*$K$9</f>
        <v>177712.91</v>
      </c>
      <c r="N336" s="81">
        <f t="shared" ref="N336:N399" si="17">G336*M336</f>
        <v>3554.26</v>
      </c>
    </row>
    <row r="337" spans="1:14" customFormat="1" ht="30" x14ac:dyDescent="0.25">
      <c r="A337" s="42">
        <v>312</v>
      </c>
      <c r="B337" s="22" t="s">
        <v>857</v>
      </c>
      <c r="C337" s="23">
        <v>12</v>
      </c>
      <c r="D337" s="22" t="s">
        <v>726</v>
      </c>
      <c r="E337" s="24" t="s">
        <v>727</v>
      </c>
      <c r="F337" s="72" t="s">
        <v>44</v>
      </c>
      <c r="G337" s="68">
        <v>-0.02</v>
      </c>
      <c r="H337" s="78">
        <f t="shared" si="15"/>
        <v>62014</v>
      </c>
      <c r="I337" s="79">
        <v>-1240.28</v>
      </c>
      <c r="J337" s="8"/>
      <c r="K337" s="80"/>
      <c r="L337" s="80"/>
      <c r="M337" s="81">
        <f t="shared" si="16"/>
        <v>66139.48</v>
      </c>
      <c r="N337" s="81">
        <f t="shared" si="17"/>
        <v>-1322.79</v>
      </c>
    </row>
    <row r="338" spans="1:14" customFormat="1" ht="30" x14ac:dyDescent="0.25">
      <c r="A338" s="42">
        <v>313</v>
      </c>
      <c r="B338" s="22" t="s">
        <v>857</v>
      </c>
      <c r="C338" s="23">
        <v>13</v>
      </c>
      <c r="D338" s="22" t="s">
        <v>464</v>
      </c>
      <c r="E338" s="24" t="s">
        <v>636</v>
      </c>
      <c r="F338" s="72" t="s">
        <v>19</v>
      </c>
      <c r="G338" s="70">
        <v>0.111</v>
      </c>
      <c r="H338" s="78">
        <f t="shared" si="15"/>
        <v>7230.18</v>
      </c>
      <c r="I338" s="79">
        <v>802.55</v>
      </c>
      <c r="J338" s="8"/>
      <c r="K338" s="80"/>
      <c r="L338" s="80"/>
      <c r="M338" s="81">
        <f t="shared" si="16"/>
        <v>7711.17</v>
      </c>
      <c r="N338" s="81">
        <f t="shared" si="17"/>
        <v>855.94</v>
      </c>
    </row>
    <row r="339" spans="1:14" customFormat="1" ht="30" x14ac:dyDescent="0.25">
      <c r="A339" s="42">
        <v>314</v>
      </c>
      <c r="B339" s="22" t="s">
        <v>857</v>
      </c>
      <c r="C339" s="23">
        <v>14</v>
      </c>
      <c r="D339" s="22" t="s">
        <v>728</v>
      </c>
      <c r="E339" s="24" t="s">
        <v>729</v>
      </c>
      <c r="F339" s="72" t="s">
        <v>19</v>
      </c>
      <c r="G339" s="70">
        <v>0.111</v>
      </c>
      <c r="H339" s="78">
        <f t="shared" si="15"/>
        <v>5484.86</v>
      </c>
      <c r="I339" s="79">
        <v>608.82000000000005</v>
      </c>
      <c r="J339" s="8"/>
      <c r="K339" s="80"/>
      <c r="L339" s="80"/>
      <c r="M339" s="81">
        <f t="shared" si="16"/>
        <v>5849.74</v>
      </c>
      <c r="N339" s="81">
        <f t="shared" si="17"/>
        <v>649.32000000000005</v>
      </c>
    </row>
    <row r="340" spans="1:14" customFormat="1" ht="30" x14ac:dyDescent="0.25">
      <c r="A340" s="42">
        <v>315</v>
      </c>
      <c r="B340" s="22" t="s">
        <v>857</v>
      </c>
      <c r="C340" s="23">
        <v>15</v>
      </c>
      <c r="D340" s="22" t="s">
        <v>473</v>
      </c>
      <c r="E340" s="24" t="s">
        <v>871</v>
      </c>
      <c r="F340" s="72" t="s">
        <v>19</v>
      </c>
      <c r="G340" s="68">
        <v>0.25</v>
      </c>
      <c r="H340" s="78">
        <f t="shared" si="15"/>
        <v>38541.440000000002</v>
      </c>
      <c r="I340" s="79">
        <v>9635.36</v>
      </c>
      <c r="J340" s="8"/>
      <c r="K340" s="80"/>
      <c r="L340" s="80"/>
      <c r="M340" s="81">
        <f t="shared" si="16"/>
        <v>41105.410000000003</v>
      </c>
      <c r="N340" s="81">
        <f t="shared" si="17"/>
        <v>10276.35</v>
      </c>
    </row>
    <row r="341" spans="1:14" customFormat="1" ht="15" x14ac:dyDescent="0.25">
      <c r="A341" s="42">
        <v>316</v>
      </c>
      <c r="B341" s="22" t="s">
        <v>857</v>
      </c>
      <c r="C341" s="31">
        <v>15.1</v>
      </c>
      <c r="D341" s="22" t="s">
        <v>360</v>
      </c>
      <c r="E341" s="24" t="s">
        <v>361</v>
      </c>
      <c r="F341" s="72" t="s">
        <v>41</v>
      </c>
      <c r="G341" s="68">
        <v>0.51</v>
      </c>
      <c r="H341" s="78">
        <f t="shared" si="15"/>
        <v>5002.7299999999996</v>
      </c>
      <c r="I341" s="79">
        <v>2551.39</v>
      </c>
      <c r="J341" s="8"/>
      <c r="K341" s="80"/>
      <c r="L341" s="80"/>
      <c r="M341" s="81">
        <f t="shared" si="16"/>
        <v>5335.54</v>
      </c>
      <c r="N341" s="81">
        <f t="shared" si="17"/>
        <v>2721.13</v>
      </c>
    </row>
    <row r="342" spans="1:14" customFormat="1" ht="15" x14ac:dyDescent="0.25">
      <c r="A342" s="42">
        <v>317</v>
      </c>
      <c r="B342" s="22" t="s">
        <v>857</v>
      </c>
      <c r="C342" s="23">
        <v>16</v>
      </c>
      <c r="D342" s="22" t="s">
        <v>473</v>
      </c>
      <c r="E342" s="24" t="s">
        <v>872</v>
      </c>
      <c r="F342" s="72" t="s">
        <v>19</v>
      </c>
      <c r="G342" s="68">
        <v>0.25</v>
      </c>
      <c r="H342" s="78">
        <f t="shared" si="15"/>
        <v>38541.440000000002</v>
      </c>
      <c r="I342" s="79">
        <v>9635.36</v>
      </c>
      <c r="J342" s="8"/>
      <c r="K342" s="80"/>
      <c r="L342" s="80"/>
      <c r="M342" s="81">
        <f t="shared" si="16"/>
        <v>41105.410000000003</v>
      </c>
      <c r="N342" s="81">
        <f t="shared" si="17"/>
        <v>10276.35</v>
      </c>
    </row>
    <row r="343" spans="1:14" customFormat="1" ht="15" x14ac:dyDescent="0.25">
      <c r="A343" s="42">
        <v>318</v>
      </c>
      <c r="B343" s="22" t="s">
        <v>857</v>
      </c>
      <c r="C343" s="31">
        <v>16.100000000000001</v>
      </c>
      <c r="D343" s="22" t="s">
        <v>360</v>
      </c>
      <c r="E343" s="24" t="s">
        <v>361</v>
      </c>
      <c r="F343" s="72" t="s">
        <v>41</v>
      </c>
      <c r="G343" s="68">
        <v>0.51</v>
      </c>
      <c r="H343" s="78">
        <f t="shared" si="15"/>
        <v>5002.7299999999996</v>
      </c>
      <c r="I343" s="79">
        <v>2551.39</v>
      </c>
      <c r="J343" s="8"/>
      <c r="K343" s="80"/>
      <c r="L343" s="80"/>
      <c r="M343" s="81">
        <f t="shared" si="16"/>
        <v>5335.54</v>
      </c>
      <c r="N343" s="81">
        <f t="shared" si="17"/>
        <v>2721.13</v>
      </c>
    </row>
    <row r="344" spans="1:14" customFormat="1" ht="45" x14ac:dyDescent="0.25">
      <c r="A344" s="42">
        <v>319</v>
      </c>
      <c r="B344" s="22" t="s">
        <v>857</v>
      </c>
      <c r="C344" s="23">
        <v>17</v>
      </c>
      <c r="D344" s="22" t="s">
        <v>578</v>
      </c>
      <c r="E344" s="24" t="s">
        <v>873</v>
      </c>
      <c r="F344" s="72" t="s">
        <v>57</v>
      </c>
      <c r="G344" s="69">
        <v>9.1</v>
      </c>
      <c r="H344" s="78">
        <f t="shared" si="15"/>
        <v>1493.19</v>
      </c>
      <c r="I344" s="79">
        <v>13588.04</v>
      </c>
      <c r="J344" s="8"/>
      <c r="K344" s="80"/>
      <c r="L344" s="80"/>
      <c r="M344" s="81">
        <f t="shared" si="16"/>
        <v>1592.52</v>
      </c>
      <c r="N344" s="81">
        <f t="shared" si="17"/>
        <v>14491.93</v>
      </c>
    </row>
    <row r="345" spans="1:14" customFormat="1" ht="15" x14ac:dyDescent="0.25">
      <c r="A345" s="42">
        <v>320</v>
      </c>
      <c r="B345" s="22" t="s">
        <v>857</v>
      </c>
      <c r="C345" s="31">
        <v>17.100000000000001</v>
      </c>
      <c r="D345" s="22" t="s">
        <v>580</v>
      </c>
      <c r="E345" s="24" t="s">
        <v>581</v>
      </c>
      <c r="F345" s="72" t="s">
        <v>57</v>
      </c>
      <c r="G345" s="68">
        <v>-10.01</v>
      </c>
      <c r="H345" s="78">
        <f t="shared" si="15"/>
        <v>76.930000000000007</v>
      </c>
      <c r="I345" s="79">
        <v>-770.11</v>
      </c>
      <c r="J345" s="8"/>
      <c r="K345" s="80"/>
      <c r="L345" s="80"/>
      <c r="M345" s="81">
        <f t="shared" si="16"/>
        <v>82.05</v>
      </c>
      <c r="N345" s="81">
        <f t="shared" si="17"/>
        <v>-821.32</v>
      </c>
    </row>
    <row r="346" spans="1:14" customFormat="1" ht="15" x14ac:dyDescent="0.25">
      <c r="A346" s="42">
        <v>321</v>
      </c>
      <c r="B346" s="22" t="s">
        <v>857</v>
      </c>
      <c r="C346" s="31">
        <v>17.2</v>
      </c>
      <c r="D346" s="22" t="s">
        <v>582</v>
      </c>
      <c r="E346" s="24" t="s">
        <v>583</v>
      </c>
      <c r="F346" s="72" t="s">
        <v>57</v>
      </c>
      <c r="G346" s="68">
        <v>10.01</v>
      </c>
      <c r="H346" s="78">
        <f t="shared" si="15"/>
        <v>40.19</v>
      </c>
      <c r="I346" s="79">
        <v>402.27</v>
      </c>
      <c r="J346" s="8"/>
      <c r="K346" s="80"/>
      <c r="L346" s="80"/>
      <c r="M346" s="81">
        <f t="shared" si="16"/>
        <v>42.86</v>
      </c>
      <c r="N346" s="81">
        <f t="shared" si="17"/>
        <v>429.03</v>
      </c>
    </row>
    <row r="347" spans="1:14" customFormat="1" ht="30" x14ac:dyDescent="0.25">
      <c r="A347" s="42">
        <v>322</v>
      </c>
      <c r="B347" s="22" t="s">
        <v>857</v>
      </c>
      <c r="C347" s="23">
        <v>18</v>
      </c>
      <c r="D347" s="22" t="s">
        <v>874</v>
      </c>
      <c r="E347" s="24" t="s">
        <v>875</v>
      </c>
      <c r="F347" s="72" t="s">
        <v>41</v>
      </c>
      <c r="G347" s="69">
        <v>4.4000000000000004</v>
      </c>
      <c r="H347" s="78">
        <f t="shared" si="15"/>
        <v>2797.82</v>
      </c>
      <c r="I347" s="79">
        <v>12310.39</v>
      </c>
      <c r="J347" s="8"/>
      <c r="K347" s="80"/>
      <c r="L347" s="80"/>
      <c r="M347" s="81">
        <f t="shared" si="16"/>
        <v>2983.94</v>
      </c>
      <c r="N347" s="81">
        <f t="shared" si="17"/>
        <v>13129.34</v>
      </c>
    </row>
    <row r="348" spans="1:14" customFormat="1" ht="15" x14ac:dyDescent="0.25">
      <c r="A348" s="42">
        <v>323</v>
      </c>
      <c r="B348" s="22" t="s">
        <v>857</v>
      </c>
      <c r="C348" s="31">
        <v>18.100000000000001</v>
      </c>
      <c r="D348" s="22" t="s">
        <v>515</v>
      </c>
      <c r="E348" s="24" t="s">
        <v>516</v>
      </c>
      <c r="F348" s="72" t="s">
        <v>41</v>
      </c>
      <c r="G348" s="68">
        <v>5.28</v>
      </c>
      <c r="H348" s="78">
        <f t="shared" si="15"/>
        <v>935.74</v>
      </c>
      <c r="I348" s="79">
        <v>4940.71</v>
      </c>
      <c r="J348" s="8"/>
      <c r="K348" s="80"/>
      <c r="L348" s="80"/>
      <c r="M348" s="81">
        <f t="shared" si="16"/>
        <v>997.99</v>
      </c>
      <c r="N348" s="81">
        <f t="shared" si="17"/>
        <v>5269.39</v>
      </c>
    </row>
    <row r="349" spans="1:14" customFormat="1" ht="30" x14ac:dyDescent="0.25">
      <c r="A349" s="42">
        <v>324</v>
      </c>
      <c r="B349" s="22" t="s">
        <v>857</v>
      </c>
      <c r="C349" s="23">
        <v>19</v>
      </c>
      <c r="D349" s="22" t="s">
        <v>324</v>
      </c>
      <c r="E349" s="24" t="s">
        <v>876</v>
      </c>
      <c r="F349" s="72" t="s">
        <v>14</v>
      </c>
      <c r="G349" s="65">
        <v>4.5199999999999997E-2</v>
      </c>
      <c r="H349" s="78">
        <f t="shared" si="15"/>
        <v>295599.78000000003</v>
      </c>
      <c r="I349" s="79">
        <v>13361.11</v>
      </c>
      <c r="J349" s="8"/>
      <c r="K349" s="80"/>
      <c r="L349" s="80"/>
      <c r="M349" s="81">
        <f t="shared" si="16"/>
        <v>315264.53000000003</v>
      </c>
      <c r="N349" s="81">
        <f t="shared" si="17"/>
        <v>14249.96</v>
      </c>
    </row>
    <row r="350" spans="1:14" customFormat="1" ht="30" x14ac:dyDescent="0.25">
      <c r="A350" s="42">
        <v>325</v>
      </c>
      <c r="B350" s="22" t="s">
        <v>857</v>
      </c>
      <c r="C350" s="31">
        <v>19.100000000000001</v>
      </c>
      <c r="D350" s="22" t="s">
        <v>556</v>
      </c>
      <c r="E350" s="24" t="s">
        <v>877</v>
      </c>
      <c r="F350" s="72" t="s">
        <v>156</v>
      </c>
      <c r="G350" s="71">
        <v>5</v>
      </c>
      <c r="H350" s="78">
        <f t="shared" si="15"/>
        <v>7736.36</v>
      </c>
      <c r="I350" s="79">
        <v>38681.79</v>
      </c>
      <c r="J350" s="8"/>
      <c r="K350" s="80"/>
      <c r="L350" s="80"/>
      <c r="M350" s="81">
        <f t="shared" si="16"/>
        <v>8251.02</v>
      </c>
      <c r="N350" s="81">
        <f t="shared" si="17"/>
        <v>41255.1</v>
      </c>
    </row>
    <row r="351" spans="1:14" customFormat="1" ht="15" x14ac:dyDescent="0.25">
      <c r="A351" s="48"/>
      <c r="B351" s="48"/>
      <c r="C351" s="48"/>
      <c r="D351" s="48"/>
      <c r="E351" s="46" t="s">
        <v>45</v>
      </c>
      <c r="F351" s="91"/>
      <c r="G351" s="91"/>
      <c r="H351" s="94"/>
      <c r="I351" s="91"/>
      <c r="J351" s="95"/>
      <c r="K351" s="85"/>
      <c r="L351" s="85"/>
      <c r="M351" s="87"/>
      <c r="N351" s="87">
        <f>SUM(N304:N350)</f>
        <v>779805.37</v>
      </c>
    </row>
    <row r="352" spans="1:14" customFormat="1" ht="15" x14ac:dyDescent="0.25">
      <c r="A352" s="44"/>
      <c r="B352" s="44"/>
      <c r="C352" s="44"/>
      <c r="D352" s="44"/>
      <c r="E352" s="10" t="s">
        <v>878</v>
      </c>
      <c r="F352" s="90"/>
      <c r="G352" s="76"/>
      <c r="H352" s="92"/>
      <c r="I352" s="88"/>
      <c r="J352" s="89"/>
      <c r="K352" s="90"/>
      <c r="L352" s="90"/>
      <c r="M352" s="93"/>
      <c r="N352" s="93"/>
    </row>
    <row r="353" spans="1:14" customFormat="1" ht="45" x14ac:dyDescent="0.25">
      <c r="A353" s="42">
        <v>326</v>
      </c>
      <c r="B353" s="22" t="s">
        <v>879</v>
      </c>
      <c r="C353" s="23">
        <v>1</v>
      </c>
      <c r="D353" s="22" t="s">
        <v>880</v>
      </c>
      <c r="E353" s="24" t="s">
        <v>881</v>
      </c>
      <c r="F353" s="72" t="s">
        <v>882</v>
      </c>
      <c r="G353" s="69">
        <v>0.8</v>
      </c>
      <c r="H353" s="78">
        <f t="shared" si="15"/>
        <v>1094.93</v>
      </c>
      <c r="I353" s="79">
        <v>875.94</v>
      </c>
      <c r="J353" s="8"/>
      <c r="K353" s="80"/>
      <c r="L353" s="80"/>
      <c r="M353" s="81">
        <f t="shared" si="16"/>
        <v>1167.77</v>
      </c>
      <c r="N353" s="81">
        <f t="shared" si="17"/>
        <v>934.22</v>
      </c>
    </row>
    <row r="354" spans="1:14" customFormat="1" ht="15" x14ac:dyDescent="0.25">
      <c r="A354" s="42">
        <v>327</v>
      </c>
      <c r="B354" s="22" t="s">
        <v>879</v>
      </c>
      <c r="C354" s="23">
        <v>2</v>
      </c>
      <c r="D354" s="22" t="s">
        <v>883</v>
      </c>
      <c r="E354" s="24" t="s">
        <v>884</v>
      </c>
      <c r="F354" s="72" t="s">
        <v>882</v>
      </c>
      <c r="G354" s="69">
        <v>0.8</v>
      </c>
      <c r="H354" s="78">
        <f t="shared" si="15"/>
        <v>1360.91</v>
      </c>
      <c r="I354" s="79">
        <v>1088.73</v>
      </c>
      <c r="J354" s="8"/>
      <c r="K354" s="80"/>
      <c r="L354" s="80"/>
      <c r="M354" s="81">
        <f t="shared" si="16"/>
        <v>1451.44</v>
      </c>
      <c r="N354" s="81">
        <f t="shared" si="17"/>
        <v>1161.1500000000001</v>
      </c>
    </row>
    <row r="355" spans="1:14" customFormat="1" ht="45" x14ac:dyDescent="0.25">
      <c r="A355" s="42">
        <v>328</v>
      </c>
      <c r="B355" s="22" t="s">
        <v>879</v>
      </c>
      <c r="C355" s="23">
        <v>3</v>
      </c>
      <c r="D355" s="22" t="s">
        <v>885</v>
      </c>
      <c r="E355" s="24" t="s">
        <v>886</v>
      </c>
      <c r="F355" s="72" t="s">
        <v>19</v>
      </c>
      <c r="G355" s="71">
        <v>80</v>
      </c>
      <c r="H355" s="78">
        <f t="shared" si="15"/>
        <v>2886.33</v>
      </c>
      <c r="I355" s="79">
        <v>230906.09</v>
      </c>
      <c r="J355" s="8"/>
      <c r="K355" s="80"/>
      <c r="L355" s="80"/>
      <c r="M355" s="81">
        <f t="shared" si="16"/>
        <v>3078.34</v>
      </c>
      <c r="N355" s="81">
        <f t="shared" si="17"/>
        <v>246267.2</v>
      </c>
    </row>
    <row r="356" spans="1:14" customFormat="1" ht="15" x14ac:dyDescent="0.25">
      <c r="A356" s="42">
        <v>329</v>
      </c>
      <c r="B356" s="22" t="s">
        <v>879</v>
      </c>
      <c r="C356" s="31">
        <v>3.1</v>
      </c>
      <c r="D356" s="22" t="s">
        <v>887</v>
      </c>
      <c r="E356" s="24" t="s">
        <v>888</v>
      </c>
      <c r="F356" s="72" t="s">
        <v>488</v>
      </c>
      <c r="G356" s="71">
        <v>108</v>
      </c>
      <c r="H356" s="78">
        <f t="shared" si="15"/>
        <v>407.09</v>
      </c>
      <c r="I356" s="79">
        <v>43965.48</v>
      </c>
      <c r="J356" s="8"/>
      <c r="K356" s="80"/>
      <c r="L356" s="80"/>
      <c r="M356" s="81">
        <f t="shared" si="16"/>
        <v>434.17</v>
      </c>
      <c r="N356" s="81">
        <f t="shared" si="17"/>
        <v>46890.36</v>
      </c>
    </row>
    <row r="357" spans="1:14" customFormat="1" ht="15" x14ac:dyDescent="0.25">
      <c r="A357" s="42">
        <v>330</v>
      </c>
      <c r="B357" s="22" t="s">
        <v>879</v>
      </c>
      <c r="C357" s="31">
        <v>3.2</v>
      </c>
      <c r="D357" s="22" t="s">
        <v>889</v>
      </c>
      <c r="E357" s="24" t="s">
        <v>890</v>
      </c>
      <c r="F357" s="72" t="s">
        <v>488</v>
      </c>
      <c r="G357" s="71">
        <v>60</v>
      </c>
      <c r="H357" s="78">
        <f t="shared" si="15"/>
        <v>363.02</v>
      </c>
      <c r="I357" s="79">
        <v>21781.040000000001</v>
      </c>
      <c r="J357" s="8"/>
      <c r="K357" s="80"/>
      <c r="L357" s="80"/>
      <c r="M357" s="81">
        <f t="shared" si="16"/>
        <v>387.17</v>
      </c>
      <c r="N357" s="81">
        <f t="shared" si="17"/>
        <v>23230.2</v>
      </c>
    </row>
    <row r="358" spans="1:14" customFormat="1" ht="15" x14ac:dyDescent="0.25">
      <c r="A358" s="42">
        <v>331</v>
      </c>
      <c r="B358" s="22" t="s">
        <v>879</v>
      </c>
      <c r="C358" s="31">
        <v>3.3</v>
      </c>
      <c r="D358" s="22" t="s">
        <v>887</v>
      </c>
      <c r="E358" s="24" t="s">
        <v>891</v>
      </c>
      <c r="F358" s="72" t="s">
        <v>488</v>
      </c>
      <c r="G358" s="71">
        <v>48</v>
      </c>
      <c r="H358" s="78">
        <f t="shared" si="15"/>
        <v>407.09</v>
      </c>
      <c r="I358" s="79">
        <v>19540.21</v>
      </c>
      <c r="J358" s="8"/>
      <c r="K358" s="80"/>
      <c r="L358" s="80"/>
      <c r="M358" s="81">
        <f t="shared" si="16"/>
        <v>434.17</v>
      </c>
      <c r="N358" s="81">
        <f t="shared" si="17"/>
        <v>20840.16</v>
      </c>
    </row>
    <row r="359" spans="1:14" customFormat="1" ht="15" x14ac:dyDescent="0.25">
      <c r="A359" s="42">
        <v>332</v>
      </c>
      <c r="B359" s="22" t="s">
        <v>879</v>
      </c>
      <c r="C359" s="31">
        <v>3.4</v>
      </c>
      <c r="D359" s="22" t="s">
        <v>892</v>
      </c>
      <c r="E359" s="24" t="s">
        <v>893</v>
      </c>
      <c r="F359" s="72" t="s">
        <v>488</v>
      </c>
      <c r="G359" s="71">
        <v>24</v>
      </c>
      <c r="H359" s="78">
        <f t="shared" si="15"/>
        <v>956.78</v>
      </c>
      <c r="I359" s="79">
        <v>22962.68</v>
      </c>
      <c r="J359" s="8"/>
      <c r="K359" s="80"/>
      <c r="L359" s="80"/>
      <c r="M359" s="81">
        <f t="shared" si="16"/>
        <v>1020.43</v>
      </c>
      <c r="N359" s="81">
        <f t="shared" si="17"/>
        <v>24490.32</v>
      </c>
    </row>
    <row r="360" spans="1:14" customFormat="1" ht="30" x14ac:dyDescent="0.25">
      <c r="A360" s="42">
        <v>333</v>
      </c>
      <c r="B360" s="22" t="s">
        <v>879</v>
      </c>
      <c r="C360" s="31">
        <v>3.5</v>
      </c>
      <c r="D360" s="22" t="s">
        <v>894</v>
      </c>
      <c r="E360" s="24" t="s">
        <v>895</v>
      </c>
      <c r="F360" s="72" t="s">
        <v>221</v>
      </c>
      <c r="G360" s="70">
        <v>9.4E-2</v>
      </c>
      <c r="H360" s="78">
        <f t="shared" si="15"/>
        <v>23885.85</v>
      </c>
      <c r="I360" s="79">
        <v>2245.27</v>
      </c>
      <c r="J360" s="8"/>
      <c r="K360" s="80"/>
      <c r="L360" s="80"/>
      <c r="M360" s="81">
        <f t="shared" si="16"/>
        <v>25474.85</v>
      </c>
      <c r="N360" s="81">
        <f t="shared" si="17"/>
        <v>2394.64</v>
      </c>
    </row>
    <row r="361" spans="1:14" customFormat="1" ht="30" x14ac:dyDescent="0.25">
      <c r="A361" s="42">
        <v>334</v>
      </c>
      <c r="B361" s="22" t="s">
        <v>879</v>
      </c>
      <c r="C361" s="31">
        <v>3.6</v>
      </c>
      <c r="D361" s="22" t="s">
        <v>896</v>
      </c>
      <c r="E361" s="24" t="s">
        <v>897</v>
      </c>
      <c r="F361" s="72" t="s">
        <v>221</v>
      </c>
      <c r="G361" s="70">
        <v>9.8000000000000004E-2</v>
      </c>
      <c r="H361" s="78">
        <f t="shared" si="15"/>
        <v>20750</v>
      </c>
      <c r="I361" s="79">
        <v>2033.5</v>
      </c>
      <c r="J361" s="8"/>
      <c r="K361" s="80"/>
      <c r="L361" s="80"/>
      <c r="M361" s="81">
        <f t="shared" si="16"/>
        <v>22130.39</v>
      </c>
      <c r="N361" s="81">
        <f t="shared" si="17"/>
        <v>2168.7800000000002</v>
      </c>
    </row>
    <row r="362" spans="1:14" customFormat="1" ht="15" x14ac:dyDescent="0.25">
      <c r="A362" s="42">
        <v>335</v>
      </c>
      <c r="B362" s="22" t="s">
        <v>879</v>
      </c>
      <c r="C362" s="31">
        <v>3.7</v>
      </c>
      <c r="D362" s="22" t="s">
        <v>898</v>
      </c>
      <c r="E362" s="24" t="s">
        <v>899</v>
      </c>
      <c r="F362" s="72" t="s">
        <v>221</v>
      </c>
      <c r="G362" s="68">
        <v>0.08</v>
      </c>
      <c r="H362" s="78">
        <f t="shared" si="15"/>
        <v>5168.38</v>
      </c>
      <c r="I362" s="79">
        <v>413.47</v>
      </c>
      <c r="J362" s="8"/>
      <c r="K362" s="80"/>
      <c r="L362" s="80"/>
      <c r="M362" s="81">
        <f t="shared" si="16"/>
        <v>5512.21</v>
      </c>
      <c r="N362" s="81">
        <f t="shared" si="17"/>
        <v>440.98</v>
      </c>
    </row>
    <row r="363" spans="1:14" customFormat="1" ht="15" x14ac:dyDescent="0.25">
      <c r="A363" s="48"/>
      <c r="B363" s="48"/>
      <c r="C363" s="48"/>
      <c r="D363" s="48"/>
      <c r="E363" s="46" t="s">
        <v>45</v>
      </c>
      <c r="F363" s="91"/>
      <c r="G363" s="91"/>
      <c r="H363" s="94"/>
      <c r="I363" s="91"/>
      <c r="J363" s="95"/>
      <c r="K363" s="85"/>
      <c r="L363" s="85"/>
      <c r="M363" s="87"/>
      <c r="N363" s="87">
        <f>SUM(N353:N362)</f>
        <v>368818.01</v>
      </c>
    </row>
    <row r="364" spans="1:14" customFormat="1" ht="15" x14ac:dyDescent="0.25">
      <c r="A364" s="44"/>
      <c r="B364" s="44"/>
      <c r="C364" s="44"/>
      <c r="D364" s="44"/>
      <c r="E364" s="10" t="s">
        <v>900</v>
      </c>
      <c r="F364" s="90"/>
      <c r="G364" s="67"/>
      <c r="H364" s="92"/>
      <c r="I364" s="88"/>
      <c r="J364" s="89"/>
      <c r="K364" s="90"/>
      <c r="L364" s="90"/>
      <c r="M364" s="93"/>
      <c r="N364" s="93"/>
    </row>
    <row r="365" spans="1:14" customFormat="1" ht="30" x14ac:dyDescent="0.25">
      <c r="A365" s="42">
        <v>336</v>
      </c>
      <c r="B365" s="22" t="s">
        <v>901</v>
      </c>
      <c r="C365" s="23">
        <v>1</v>
      </c>
      <c r="D365" s="22" t="s">
        <v>902</v>
      </c>
      <c r="E365" s="24" t="s">
        <v>903</v>
      </c>
      <c r="F365" s="72" t="s">
        <v>44</v>
      </c>
      <c r="G365" s="68">
        <v>0.74</v>
      </c>
      <c r="H365" s="78">
        <f t="shared" si="15"/>
        <v>4754.26</v>
      </c>
      <c r="I365" s="79">
        <v>3518.15</v>
      </c>
      <c r="J365" s="8"/>
      <c r="K365" s="80"/>
      <c r="L365" s="80"/>
      <c r="M365" s="81">
        <f t="shared" si="16"/>
        <v>5070.54</v>
      </c>
      <c r="N365" s="81">
        <f t="shared" si="17"/>
        <v>3752.2</v>
      </c>
    </row>
    <row r="366" spans="1:14" customFormat="1" ht="30" x14ac:dyDescent="0.25">
      <c r="A366" s="42">
        <v>337</v>
      </c>
      <c r="B366" s="22" t="s">
        <v>901</v>
      </c>
      <c r="C366" s="23">
        <v>2</v>
      </c>
      <c r="D366" s="22" t="s">
        <v>904</v>
      </c>
      <c r="E366" s="24" t="s">
        <v>905</v>
      </c>
      <c r="F366" s="72" t="s">
        <v>44</v>
      </c>
      <c r="G366" s="68">
        <v>0.27</v>
      </c>
      <c r="H366" s="78">
        <f t="shared" si="15"/>
        <v>7722.37</v>
      </c>
      <c r="I366" s="79">
        <v>2085.04</v>
      </c>
      <c r="J366" s="8"/>
      <c r="K366" s="80"/>
      <c r="L366" s="80"/>
      <c r="M366" s="81">
        <f t="shared" si="16"/>
        <v>8236.1</v>
      </c>
      <c r="N366" s="81">
        <f t="shared" si="17"/>
        <v>2223.75</v>
      </c>
    </row>
    <row r="367" spans="1:14" customFormat="1" ht="30" x14ac:dyDescent="0.25">
      <c r="A367" s="42">
        <v>338</v>
      </c>
      <c r="B367" s="22" t="s">
        <v>901</v>
      </c>
      <c r="C367" s="23">
        <v>3</v>
      </c>
      <c r="D367" s="22" t="s">
        <v>906</v>
      </c>
      <c r="E367" s="24" t="s">
        <v>907</v>
      </c>
      <c r="F367" s="72" t="s">
        <v>44</v>
      </c>
      <c r="G367" s="68">
        <v>0.14000000000000001</v>
      </c>
      <c r="H367" s="78">
        <f t="shared" si="15"/>
        <v>12231.14</v>
      </c>
      <c r="I367" s="79">
        <v>1712.36</v>
      </c>
      <c r="J367" s="8"/>
      <c r="K367" s="80"/>
      <c r="L367" s="80"/>
      <c r="M367" s="81">
        <f t="shared" si="16"/>
        <v>13044.82</v>
      </c>
      <c r="N367" s="81">
        <f t="shared" si="17"/>
        <v>1826.27</v>
      </c>
    </row>
    <row r="368" spans="1:14" customFormat="1" ht="30" x14ac:dyDescent="0.25">
      <c r="A368" s="42">
        <v>339</v>
      </c>
      <c r="B368" s="22" t="s">
        <v>901</v>
      </c>
      <c r="C368" s="23">
        <v>4</v>
      </c>
      <c r="D368" s="22" t="s">
        <v>908</v>
      </c>
      <c r="E368" s="24" t="s">
        <v>909</v>
      </c>
      <c r="F368" s="72" t="s">
        <v>44</v>
      </c>
      <c r="G368" s="68">
        <v>0.23</v>
      </c>
      <c r="H368" s="78">
        <f t="shared" si="15"/>
        <v>18711.78</v>
      </c>
      <c r="I368" s="79">
        <v>4303.71</v>
      </c>
      <c r="J368" s="8"/>
      <c r="K368" s="80"/>
      <c r="L368" s="80"/>
      <c r="M368" s="81">
        <f t="shared" si="16"/>
        <v>19956.580000000002</v>
      </c>
      <c r="N368" s="81">
        <f t="shared" si="17"/>
        <v>4590.01</v>
      </c>
    </row>
    <row r="369" spans="1:14" customFormat="1" ht="45" x14ac:dyDescent="0.25">
      <c r="A369" s="42">
        <v>340</v>
      </c>
      <c r="B369" s="22" t="s">
        <v>901</v>
      </c>
      <c r="C369" s="23">
        <v>5</v>
      </c>
      <c r="D369" s="22" t="s">
        <v>910</v>
      </c>
      <c r="E369" s="24" t="s">
        <v>911</v>
      </c>
      <c r="F369" s="72" t="s">
        <v>44</v>
      </c>
      <c r="G369" s="68">
        <v>0.74</v>
      </c>
      <c r="H369" s="78">
        <f t="shared" si="15"/>
        <v>13159.92</v>
      </c>
      <c r="I369" s="79">
        <v>9738.34</v>
      </c>
      <c r="J369" s="8"/>
      <c r="K369" s="80"/>
      <c r="L369" s="80"/>
      <c r="M369" s="81">
        <f t="shared" si="16"/>
        <v>14035.38</v>
      </c>
      <c r="N369" s="81">
        <f t="shared" si="17"/>
        <v>10386.18</v>
      </c>
    </row>
    <row r="370" spans="1:14" customFormat="1" ht="45" x14ac:dyDescent="0.25">
      <c r="A370" s="42">
        <v>341</v>
      </c>
      <c r="B370" s="22" t="s">
        <v>901</v>
      </c>
      <c r="C370" s="23">
        <v>6</v>
      </c>
      <c r="D370" s="22" t="s">
        <v>912</v>
      </c>
      <c r="E370" s="24" t="s">
        <v>913</v>
      </c>
      <c r="F370" s="72" t="s">
        <v>44</v>
      </c>
      <c r="G370" s="68">
        <v>0.27</v>
      </c>
      <c r="H370" s="78">
        <f t="shared" si="15"/>
        <v>22970.67</v>
      </c>
      <c r="I370" s="79">
        <v>6202.08</v>
      </c>
      <c r="J370" s="8"/>
      <c r="K370" s="80"/>
      <c r="L370" s="80"/>
      <c r="M370" s="81">
        <f t="shared" si="16"/>
        <v>24498.79</v>
      </c>
      <c r="N370" s="81">
        <f t="shared" si="17"/>
        <v>6614.67</v>
      </c>
    </row>
    <row r="371" spans="1:14" customFormat="1" ht="45" x14ac:dyDescent="0.25">
      <c r="A371" s="42">
        <v>342</v>
      </c>
      <c r="B371" s="22" t="s">
        <v>901</v>
      </c>
      <c r="C371" s="23">
        <v>7</v>
      </c>
      <c r="D371" s="22" t="s">
        <v>914</v>
      </c>
      <c r="E371" s="24" t="s">
        <v>915</v>
      </c>
      <c r="F371" s="72" t="s">
        <v>44</v>
      </c>
      <c r="G371" s="68">
        <v>0.37</v>
      </c>
      <c r="H371" s="78">
        <f t="shared" si="15"/>
        <v>37364.239999999998</v>
      </c>
      <c r="I371" s="79">
        <v>13824.77</v>
      </c>
      <c r="J371" s="8"/>
      <c r="K371" s="80"/>
      <c r="L371" s="80"/>
      <c r="M371" s="81">
        <f t="shared" si="16"/>
        <v>39849.89</v>
      </c>
      <c r="N371" s="81">
        <f t="shared" si="17"/>
        <v>14744.46</v>
      </c>
    </row>
    <row r="372" spans="1:14" customFormat="1" ht="30" x14ac:dyDescent="0.25">
      <c r="A372" s="42">
        <v>343</v>
      </c>
      <c r="B372" s="22" t="s">
        <v>901</v>
      </c>
      <c r="C372" s="23">
        <v>8</v>
      </c>
      <c r="D372" s="22" t="s">
        <v>916</v>
      </c>
      <c r="E372" s="24" t="s">
        <v>917</v>
      </c>
      <c r="F372" s="72" t="s">
        <v>918</v>
      </c>
      <c r="G372" s="68">
        <v>0.49</v>
      </c>
      <c r="H372" s="78">
        <f t="shared" si="15"/>
        <v>4166.47</v>
      </c>
      <c r="I372" s="79">
        <v>2041.57</v>
      </c>
      <c r="J372" s="8"/>
      <c r="K372" s="80"/>
      <c r="L372" s="80"/>
      <c r="M372" s="81">
        <f t="shared" si="16"/>
        <v>4443.6400000000003</v>
      </c>
      <c r="N372" s="81">
        <f t="shared" si="17"/>
        <v>2177.38</v>
      </c>
    </row>
    <row r="373" spans="1:14" customFormat="1" ht="30" x14ac:dyDescent="0.25">
      <c r="A373" s="42">
        <v>344</v>
      </c>
      <c r="B373" s="22" t="s">
        <v>901</v>
      </c>
      <c r="C373" s="23">
        <v>9</v>
      </c>
      <c r="D373" s="22" t="s">
        <v>919</v>
      </c>
      <c r="E373" s="24" t="s">
        <v>920</v>
      </c>
      <c r="F373" s="72" t="s">
        <v>918</v>
      </c>
      <c r="G373" s="68">
        <v>0.25</v>
      </c>
      <c r="H373" s="78">
        <f t="shared" si="15"/>
        <v>8722.64</v>
      </c>
      <c r="I373" s="79">
        <v>2180.66</v>
      </c>
      <c r="J373" s="8"/>
      <c r="K373" s="80"/>
      <c r="L373" s="80"/>
      <c r="M373" s="81">
        <f t="shared" si="16"/>
        <v>9302.91</v>
      </c>
      <c r="N373" s="81">
        <f t="shared" si="17"/>
        <v>2325.73</v>
      </c>
    </row>
    <row r="374" spans="1:14" customFormat="1" ht="30" x14ac:dyDescent="0.25">
      <c r="A374" s="42">
        <v>345</v>
      </c>
      <c r="B374" s="22" t="s">
        <v>901</v>
      </c>
      <c r="C374" s="23">
        <v>10</v>
      </c>
      <c r="D374" s="22" t="s">
        <v>921</v>
      </c>
      <c r="E374" s="24" t="s">
        <v>922</v>
      </c>
      <c r="F374" s="72" t="s">
        <v>918</v>
      </c>
      <c r="G374" s="68">
        <v>0.27</v>
      </c>
      <c r="H374" s="78">
        <f t="shared" si="15"/>
        <v>18748.48</v>
      </c>
      <c r="I374" s="79">
        <v>5062.09</v>
      </c>
      <c r="J374" s="8"/>
      <c r="K374" s="80"/>
      <c r="L374" s="80"/>
      <c r="M374" s="81">
        <f t="shared" si="16"/>
        <v>19995.72</v>
      </c>
      <c r="N374" s="81">
        <f t="shared" si="17"/>
        <v>5398.84</v>
      </c>
    </row>
    <row r="375" spans="1:14" customFormat="1" ht="30" x14ac:dyDescent="0.25">
      <c r="A375" s="42">
        <v>346</v>
      </c>
      <c r="B375" s="22" t="s">
        <v>901</v>
      </c>
      <c r="C375" s="23">
        <v>11</v>
      </c>
      <c r="D375" s="22" t="s">
        <v>923</v>
      </c>
      <c r="E375" s="24" t="s">
        <v>924</v>
      </c>
      <c r="F375" s="72" t="s">
        <v>918</v>
      </c>
      <c r="G375" s="68">
        <v>0.14000000000000001</v>
      </c>
      <c r="H375" s="78">
        <f t="shared" si="15"/>
        <v>31579</v>
      </c>
      <c r="I375" s="79">
        <v>4421.0600000000004</v>
      </c>
      <c r="J375" s="8"/>
      <c r="K375" s="80"/>
      <c r="L375" s="80"/>
      <c r="M375" s="81">
        <f t="shared" si="16"/>
        <v>33679.79</v>
      </c>
      <c r="N375" s="81">
        <f t="shared" si="17"/>
        <v>4715.17</v>
      </c>
    </row>
    <row r="376" spans="1:14" customFormat="1" ht="30" x14ac:dyDescent="0.25">
      <c r="A376" s="42">
        <v>347</v>
      </c>
      <c r="B376" s="22" t="s">
        <v>901</v>
      </c>
      <c r="C376" s="23">
        <v>12</v>
      </c>
      <c r="D376" s="22" t="s">
        <v>925</v>
      </c>
      <c r="E376" s="24" t="s">
        <v>926</v>
      </c>
      <c r="F376" s="72" t="s">
        <v>918</v>
      </c>
      <c r="G376" s="68">
        <v>0.23</v>
      </c>
      <c r="H376" s="78">
        <f t="shared" si="15"/>
        <v>53248.87</v>
      </c>
      <c r="I376" s="79">
        <v>12247.24</v>
      </c>
      <c r="J376" s="8"/>
      <c r="K376" s="80"/>
      <c r="L376" s="80"/>
      <c r="M376" s="81">
        <f t="shared" si="16"/>
        <v>56791.25</v>
      </c>
      <c r="N376" s="81">
        <f t="shared" si="17"/>
        <v>13061.99</v>
      </c>
    </row>
    <row r="377" spans="1:14" customFormat="1" ht="60" x14ac:dyDescent="0.25">
      <c r="A377" s="42">
        <v>348</v>
      </c>
      <c r="B377" s="22" t="s">
        <v>901</v>
      </c>
      <c r="C377" s="23">
        <v>13</v>
      </c>
      <c r="D377" s="22" t="s">
        <v>927</v>
      </c>
      <c r="E377" s="24" t="s">
        <v>928</v>
      </c>
      <c r="F377" s="72" t="s">
        <v>44</v>
      </c>
      <c r="G377" s="68">
        <v>0.74</v>
      </c>
      <c r="H377" s="78">
        <f t="shared" si="15"/>
        <v>4877.7299999999996</v>
      </c>
      <c r="I377" s="79">
        <v>3609.52</v>
      </c>
      <c r="J377" s="8"/>
      <c r="K377" s="80"/>
      <c r="L377" s="80"/>
      <c r="M377" s="81">
        <f t="shared" si="16"/>
        <v>5202.22</v>
      </c>
      <c r="N377" s="81">
        <f t="shared" si="17"/>
        <v>3849.64</v>
      </c>
    </row>
    <row r="378" spans="1:14" customFormat="1" ht="60" x14ac:dyDescent="0.25">
      <c r="A378" s="42">
        <v>349</v>
      </c>
      <c r="B378" s="22" t="s">
        <v>901</v>
      </c>
      <c r="C378" s="23">
        <v>14</v>
      </c>
      <c r="D378" s="22" t="s">
        <v>929</v>
      </c>
      <c r="E378" s="24" t="s">
        <v>930</v>
      </c>
      <c r="F378" s="72" t="s">
        <v>44</v>
      </c>
      <c r="G378" s="68">
        <v>0.27</v>
      </c>
      <c r="H378" s="78">
        <f t="shared" si="15"/>
        <v>8275.89</v>
      </c>
      <c r="I378" s="79">
        <v>2234.4899999999998</v>
      </c>
      <c r="J378" s="8"/>
      <c r="K378" s="80"/>
      <c r="L378" s="80"/>
      <c r="M378" s="81">
        <f t="shared" si="16"/>
        <v>8826.44</v>
      </c>
      <c r="N378" s="81">
        <f t="shared" si="17"/>
        <v>2383.14</v>
      </c>
    </row>
    <row r="379" spans="1:14" customFormat="1" ht="60" x14ac:dyDescent="0.25">
      <c r="A379" s="42">
        <v>350</v>
      </c>
      <c r="B379" s="22" t="s">
        <v>901</v>
      </c>
      <c r="C379" s="23">
        <v>15</v>
      </c>
      <c r="D379" s="22" t="s">
        <v>931</v>
      </c>
      <c r="E379" s="24" t="s">
        <v>932</v>
      </c>
      <c r="F379" s="72" t="s">
        <v>44</v>
      </c>
      <c r="G379" s="68">
        <v>0.37</v>
      </c>
      <c r="H379" s="78">
        <f t="shared" si="15"/>
        <v>13413.19</v>
      </c>
      <c r="I379" s="79">
        <v>4962.88</v>
      </c>
      <c r="J379" s="8"/>
      <c r="K379" s="80"/>
      <c r="L379" s="80"/>
      <c r="M379" s="81">
        <f t="shared" si="16"/>
        <v>14305.5</v>
      </c>
      <c r="N379" s="81">
        <f t="shared" si="17"/>
        <v>5293.04</v>
      </c>
    </row>
    <row r="380" spans="1:14" customFormat="1" ht="45" x14ac:dyDescent="0.25">
      <c r="A380" s="42">
        <v>351</v>
      </c>
      <c r="B380" s="22" t="s">
        <v>901</v>
      </c>
      <c r="C380" s="23">
        <v>16</v>
      </c>
      <c r="D380" s="22" t="s">
        <v>933</v>
      </c>
      <c r="E380" s="24" t="s">
        <v>934</v>
      </c>
      <c r="F380" s="72" t="s">
        <v>882</v>
      </c>
      <c r="G380" s="69">
        <v>0.2</v>
      </c>
      <c r="H380" s="78">
        <f t="shared" si="15"/>
        <v>14791.45</v>
      </c>
      <c r="I380" s="79">
        <v>2958.29</v>
      </c>
      <c r="J380" s="8"/>
      <c r="K380" s="80"/>
      <c r="L380" s="80"/>
      <c r="M380" s="81">
        <f t="shared" si="16"/>
        <v>15775.45</v>
      </c>
      <c r="N380" s="81">
        <f t="shared" si="17"/>
        <v>3155.09</v>
      </c>
    </row>
    <row r="381" spans="1:14" customFormat="1" ht="30" x14ac:dyDescent="0.25">
      <c r="A381" s="42">
        <v>352</v>
      </c>
      <c r="B381" s="22" t="s">
        <v>901</v>
      </c>
      <c r="C381" s="23">
        <v>17</v>
      </c>
      <c r="D381" s="22" t="s">
        <v>935</v>
      </c>
      <c r="E381" s="24" t="s">
        <v>936</v>
      </c>
      <c r="F381" s="72" t="s">
        <v>44</v>
      </c>
      <c r="G381" s="68">
        <v>1.1499999999999999</v>
      </c>
      <c r="H381" s="78">
        <f t="shared" si="15"/>
        <v>5256.85</v>
      </c>
      <c r="I381" s="79">
        <v>6045.38</v>
      </c>
      <c r="J381" s="8"/>
      <c r="K381" s="80"/>
      <c r="L381" s="80"/>
      <c r="M381" s="81">
        <f t="shared" si="16"/>
        <v>5606.56</v>
      </c>
      <c r="N381" s="81">
        <f t="shared" si="17"/>
        <v>6447.54</v>
      </c>
    </row>
    <row r="382" spans="1:14" customFormat="1" ht="30" x14ac:dyDescent="0.25">
      <c r="A382" s="42">
        <v>353</v>
      </c>
      <c r="B382" s="22" t="s">
        <v>901</v>
      </c>
      <c r="C382" s="23">
        <v>18</v>
      </c>
      <c r="D382" s="22" t="s">
        <v>937</v>
      </c>
      <c r="E382" s="24" t="s">
        <v>938</v>
      </c>
      <c r="F382" s="72" t="s">
        <v>44</v>
      </c>
      <c r="G382" s="68">
        <v>0.23</v>
      </c>
      <c r="H382" s="78">
        <f t="shared" si="15"/>
        <v>12463.61</v>
      </c>
      <c r="I382" s="79">
        <v>2866.63</v>
      </c>
      <c r="J382" s="8"/>
      <c r="K382" s="80"/>
      <c r="L382" s="80"/>
      <c r="M382" s="81">
        <f t="shared" si="16"/>
        <v>13292.75</v>
      </c>
      <c r="N382" s="81">
        <f t="shared" si="17"/>
        <v>3057.33</v>
      </c>
    </row>
    <row r="383" spans="1:14" customFormat="1" ht="45" x14ac:dyDescent="0.25">
      <c r="A383" s="42">
        <v>354</v>
      </c>
      <c r="B383" s="22" t="s">
        <v>901</v>
      </c>
      <c r="C383" s="23">
        <v>19</v>
      </c>
      <c r="D383" s="22" t="s">
        <v>939</v>
      </c>
      <c r="E383" s="24" t="s">
        <v>940</v>
      </c>
      <c r="F383" s="72" t="s">
        <v>25</v>
      </c>
      <c r="G383" s="70">
        <v>1.7000000000000001E-2</v>
      </c>
      <c r="H383" s="78">
        <f t="shared" si="15"/>
        <v>104477.06</v>
      </c>
      <c r="I383" s="79">
        <v>1776.11</v>
      </c>
      <c r="J383" s="8"/>
      <c r="K383" s="80"/>
      <c r="L383" s="80"/>
      <c r="M383" s="81">
        <f t="shared" si="16"/>
        <v>111427.39</v>
      </c>
      <c r="N383" s="81">
        <f t="shared" si="17"/>
        <v>1894.27</v>
      </c>
    </row>
    <row r="384" spans="1:14" customFormat="1" ht="45" x14ac:dyDescent="0.25">
      <c r="A384" s="42">
        <v>355</v>
      </c>
      <c r="B384" s="22" t="s">
        <v>901</v>
      </c>
      <c r="C384" s="23">
        <v>20</v>
      </c>
      <c r="D384" s="22" t="s">
        <v>939</v>
      </c>
      <c r="E384" s="24" t="s">
        <v>941</v>
      </c>
      <c r="F384" s="72" t="s">
        <v>25</v>
      </c>
      <c r="G384" s="70">
        <v>2.5000000000000001E-2</v>
      </c>
      <c r="H384" s="78">
        <f t="shared" si="15"/>
        <v>104492</v>
      </c>
      <c r="I384" s="79">
        <v>2612.3000000000002</v>
      </c>
      <c r="J384" s="8"/>
      <c r="K384" s="80"/>
      <c r="L384" s="80"/>
      <c r="M384" s="81">
        <f t="shared" si="16"/>
        <v>111443.32</v>
      </c>
      <c r="N384" s="81">
        <f t="shared" si="17"/>
        <v>2786.08</v>
      </c>
    </row>
    <row r="385" spans="1:14" customFormat="1" ht="60" x14ac:dyDescent="0.25">
      <c r="A385" s="42">
        <v>356</v>
      </c>
      <c r="B385" s="22" t="s">
        <v>901</v>
      </c>
      <c r="C385" s="23">
        <v>21</v>
      </c>
      <c r="D385" s="22" t="s">
        <v>26</v>
      </c>
      <c r="E385" s="24" t="s">
        <v>942</v>
      </c>
      <c r="F385" s="72" t="s">
        <v>28</v>
      </c>
      <c r="G385" s="71">
        <v>23</v>
      </c>
      <c r="H385" s="78">
        <f t="shared" si="15"/>
        <v>397.15</v>
      </c>
      <c r="I385" s="79">
        <v>9134.35</v>
      </c>
      <c r="J385" s="8"/>
      <c r="K385" s="80"/>
      <c r="L385" s="80"/>
      <c r="M385" s="81">
        <f t="shared" si="16"/>
        <v>423.57</v>
      </c>
      <c r="N385" s="81">
        <f t="shared" si="17"/>
        <v>9742.11</v>
      </c>
    </row>
    <row r="386" spans="1:14" customFormat="1" ht="15" x14ac:dyDescent="0.25">
      <c r="A386" s="45"/>
      <c r="B386" s="45"/>
      <c r="C386" s="45"/>
      <c r="D386" s="45"/>
      <c r="E386" s="46" t="s">
        <v>45</v>
      </c>
      <c r="F386" s="91"/>
      <c r="G386" s="91"/>
      <c r="H386" s="82"/>
      <c r="I386" s="91"/>
      <c r="J386" s="84"/>
      <c r="K386" s="85"/>
      <c r="L386" s="85"/>
      <c r="M386" s="86"/>
      <c r="N386" s="87">
        <f>SUM(N365:N385)</f>
        <v>110424.89</v>
      </c>
    </row>
    <row r="387" spans="1:14" customFormat="1" ht="15" customHeight="1" x14ac:dyDescent="0.25">
      <c r="A387" s="44"/>
      <c r="B387" s="44"/>
      <c r="C387" s="44"/>
      <c r="D387" s="44"/>
      <c r="E387" s="10" t="s">
        <v>1328</v>
      </c>
      <c r="F387" s="90"/>
      <c r="G387" s="67"/>
      <c r="H387" s="92"/>
      <c r="I387" s="88"/>
      <c r="J387" s="89"/>
      <c r="K387" s="90"/>
      <c r="L387" s="90"/>
      <c r="M387" s="93"/>
      <c r="N387" s="93"/>
    </row>
    <row r="388" spans="1:14" customFormat="1" ht="60" x14ac:dyDescent="0.25">
      <c r="A388" s="42">
        <v>357</v>
      </c>
      <c r="B388" s="22" t="s">
        <v>98</v>
      </c>
      <c r="C388" s="23">
        <v>1</v>
      </c>
      <c r="D388" s="22" t="s">
        <v>99</v>
      </c>
      <c r="E388" s="24" t="s">
        <v>100</v>
      </c>
      <c r="F388" s="72" t="s">
        <v>25</v>
      </c>
      <c r="G388" s="70">
        <v>5.3710000000000004</v>
      </c>
      <c r="H388" s="78">
        <f t="shared" si="15"/>
        <v>118741.66</v>
      </c>
      <c r="I388" s="79">
        <v>637761.47</v>
      </c>
      <c r="J388" s="8"/>
      <c r="K388" s="80"/>
      <c r="L388" s="80"/>
      <c r="M388" s="81">
        <f t="shared" si="16"/>
        <v>126640.94</v>
      </c>
      <c r="N388" s="81">
        <f t="shared" si="17"/>
        <v>680188.49</v>
      </c>
    </row>
    <row r="389" spans="1:14" customFormat="1" ht="60" x14ac:dyDescent="0.25">
      <c r="A389" s="42">
        <v>358</v>
      </c>
      <c r="B389" s="22" t="s">
        <v>98</v>
      </c>
      <c r="C389" s="23">
        <v>2</v>
      </c>
      <c r="D389" s="22" t="s">
        <v>99</v>
      </c>
      <c r="E389" s="24" t="s">
        <v>101</v>
      </c>
      <c r="F389" s="72" t="s">
        <v>25</v>
      </c>
      <c r="G389" s="74">
        <v>0.22425</v>
      </c>
      <c r="H389" s="78">
        <f t="shared" si="15"/>
        <v>118740.56</v>
      </c>
      <c r="I389" s="79">
        <v>26627.57</v>
      </c>
      <c r="J389" s="8"/>
      <c r="K389" s="80"/>
      <c r="L389" s="80"/>
      <c r="M389" s="81">
        <f t="shared" si="16"/>
        <v>126639.76</v>
      </c>
      <c r="N389" s="81">
        <f t="shared" si="17"/>
        <v>28398.97</v>
      </c>
    </row>
    <row r="390" spans="1:14" customFormat="1" ht="60" x14ac:dyDescent="0.25">
      <c r="A390" s="42">
        <v>359</v>
      </c>
      <c r="B390" s="22" t="s">
        <v>98</v>
      </c>
      <c r="C390" s="23">
        <v>3</v>
      </c>
      <c r="D390" s="22" t="s">
        <v>102</v>
      </c>
      <c r="E390" s="24" t="s">
        <v>103</v>
      </c>
      <c r="F390" s="72" t="s">
        <v>25</v>
      </c>
      <c r="G390" s="70">
        <v>0.89800000000000002</v>
      </c>
      <c r="H390" s="78">
        <f t="shared" si="15"/>
        <v>153494.57</v>
      </c>
      <c r="I390" s="79">
        <v>137838.12</v>
      </c>
      <c r="J390" s="8"/>
      <c r="K390" s="80"/>
      <c r="L390" s="80"/>
      <c r="M390" s="81">
        <f t="shared" si="16"/>
        <v>163705.78</v>
      </c>
      <c r="N390" s="81">
        <f t="shared" si="17"/>
        <v>147007.79</v>
      </c>
    </row>
    <row r="391" spans="1:14" customFormat="1" ht="30" x14ac:dyDescent="0.25">
      <c r="A391" s="42">
        <v>360</v>
      </c>
      <c r="B391" s="22" t="s">
        <v>98</v>
      </c>
      <c r="C391" s="23">
        <v>4</v>
      </c>
      <c r="D391" s="22" t="s">
        <v>66</v>
      </c>
      <c r="E391" s="24" t="s">
        <v>67</v>
      </c>
      <c r="F391" s="72" t="s">
        <v>14</v>
      </c>
      <c r="G391" s="65">
        <v>17.2775</v>
      </c>
      <c r="H391" s="78">
        <f t="shared" si="15"/>
        <v>218646.69</v>
      </c>
      <c r="I391" s="79">
        <v>3777668.16</v>
      </c>
      <c r="J391" s="8"/>
      <c r="K391" s="80"/>
      <c r="L391" s="80"/>
      <c r="M391" s="81">
        <f t="shared" si="16"/>
        <v>233192.14</v>
      </c>
      <c r="N391" s="81">
        <f t="shared" si="17"/>
        <v>4028977.2</v>
      </c>
    </row>
    <row r="392" spans="1:14" customFormat="1" ht="60" x14ac:dyDescent="0.25">
      <c r="A392" s="42">
        <v>361</v>
      </c>
      <c r="B392" s="22" t="s">
        <v>98</v>
      </c>
      <c r="C392" s="23">
        <v>5</v>
      </c>
      <c r="D392" s="22" t="s">
        <v>102</v>
      </c>
      <c r="E392" s="24" t="s">
        <v>104</v>
      </c>
      <c r="F392" s="72" t="s">
        <v>25</v>
      </c>
      <c r="G392" s="74">
        <v>1.7281500000000001</v>
      </c>
      <c r="H392" s="78">
        <f t="shared" si="15"/>
        <v>153494.85999999999</v>
      </c>
      <c r="I392" s="79">
        <v>265262.14</v>
      </c>
      <c r="J392" s="8"/>
      <c r="K392" s="80"/>
      <c r="L392" s="80"/>
      <c r="M392" s="81">
        <f t="shared" si="16"/>
        <v>163706.09</v>
      </c>
      <c r="N392" s="81">
        <f t="shared" si="17"/>
        <v>282908.68</v>
      </c>
    </row>
    <row r="393" spans="1:14" customFormat="1" ht="60" x14ac:dyDescent="0.25">
      <c r="A393" s="42">
        <v>362</v>
      </c>
      <c r="B393" s="22" t="s">
        <v>98</v>
      </c>
      <c r="C393" s="23">
        <v>6</v>
      </c>
      <c r="D393" s="22" t="s">
        <v>99</v>
      </c>
      <c r="E393" s="24" t="s">
        <v>105</v>
      </c>
      <c r="F393" s="72" t="s">
        <v>25</v>
      </c>
      <c r="G393" s="72"/>
      <c r="H393" s="78"/>
      <c r="I393" s="79"/>
      <c r="J393" s="8"/>
      <c r="K393" s="80"/>
      <c r="L393" s="80"/>
      <c r="M393" s="81"/>
      <c r="N393" s="81"/>
    </row>
    <row r="394" spans="1:14" customFormat="1" ht="60" x14ac:dyDescent="0.25">
      <c r="A394" s="42">
        <v>363</v>
      </c>
      <c r="B394" s="22" t="s">
        <v>98</v>
      </c>
      <c r="C394" s="23">
        <v>7</v>
      </c>
      <c r="D394" s="22" t="s">
        <v>99</v>
      </c>
      <c r="E394" s="24" t="s">
        <v>106</v>
      </c>
      <c r="F394" s="72" t="s">
        <v>25</v>
      </c>
      <c r="G394" s="68">
        <v>1.06</v>
      </c>
      <c r="H394" s="78">
        <f t="shared" si="15"/>
        <v>142489.85999999999</v>
      </c>
      <c r="I394" s="79">
        <v>151039.25</v>
      </c>
      <c r="J394" s="8"/>
      <c r="K394" s="80"/>
      <c r="L394" s="80"/>
      <c r="M394" s="81">
        <f t="shared" si="16"/>
        <v>151968.98000000001</v>
      </c>
      <c r="N394" s="81">
        <f t="shared" si="17"/>
        <v>161087.12</v>
      </c>
    </row>
    <row r="395" spans="1:14" customFormat="1" ht="60" x14ac:dyDescent="0.25">
      <c r="A395" s="42">
        <v>364</v>
      </c>
      <c r="B395" s="22" t="s">
        <v>98</v>
      </c>
      <c r="C395" s="23">
        <v>8</v>
      </c>
      <c r="D395" s="22" t="s">
        <v>107</v>
      </c>
      <c r="E395" s="24" t="s">
        <v>108</v>
      </c>
      <c r="F395" s="72" t="s">
        <v>25</v>
      </c>
      <c r="G395" s="70">
        <v>0.249</v>
      </c>
      <c r="H395" s="78">
        <f t="shared" si="15"/>
        <v>191539.24</v>
      </c>
      <c r="I395" s="79">
        <v>47693.27</v>
      </c>
      <c r="J395" s="8"/>
      <c r="K395" s="80"/>
      <c r="L395" s="80"/>
      <c r="M395" s="81">
        <f t="shared" si="16"/>
        <v>204281.37</v>
      </c>
      <c r="N395" s="81">
        <f t="shared" si="17"/>
        <v>50866.06</v>
      </c>
    </row>
    <row r="396" spans="1:14" customFormat="1" ht="30" x14ac:dyDescent="0.25">
      <c r="A396" s="42">
        <v>365</v>
      </c>
      <c r="B396" s="22" t="s">
        <v>98</v>
      </c>
      <c r="C396" s="23">
        <v>9</v>
      </c>
      <c r="D396" s="22" t="s">
        <v>66</v>
      </c>
      <c r="E396" s="24" t="s">
        <v>109</v>
      </c>
      <c r="F396" s="72" t="s">
        <v>14</v>
      </c>
      <c r="G396" s="68">
        <v>7.69</v>
      </c>
      <c r="H396" s="78">
        <f t="shared" si="15"/>
        <v>262376.01</v>
      </c>
      <c r="I396" s="79">
        <v>2017671.5</v>
      </c>
      <c r="J396" s="8"/>
      <c r="K396" s="80"/>
      <c r="L396" s="80"/>
      <c r="M396" s="81">
        <f t="shared" si="16"/>
        <v>279830.55</v>
      </c>
      <c r="N396" s="81">
        <f t="shared" si="17"/>
        <v>2151896.9300000002</v>
      </c>
    </row>
    <row r="397" spans="1:14" customFormat="1" ht="60" x14ac:dyDescent="0.25">
      <c r="A397" s="42">
        <v>366</v>
      </c>
      <c r="B397" s="22" t="s">
        <v>98</v>
      </c>
      <c r="C397" s="23">
        <v>10</v>
      </c>
      <c r="D397" s="22" t="s">
        <v>107</v>
      </c>
      <c r="E397" s="24" t="s">
        <v>110</v>
      </c>
      <c r="F397" s="72" t="s">
        <v>25</v>
      </c>
      <c r="G397" s="70">
        <v>0.76900000000000002</v>
      </c>
      <c r="H397" s="78">
        <f t="shared" si="15"/>
        <v>191540.18</v>
      </c>
      <c r="I397" s="79">
        <v>147294.39999999999</v>
      </c>
      <c r="J397" s="8"/>
      <c r="K397" s="80"/>
      <c r="L397" s="80"/>
      <c r="M397" s="81">
        <f t="shared" si="16"/>
        <v>204282.37</v>
      </c>
      <c r="N397" s="81">
        <f t="shared" si="17"/>
        <v>157093.14000000001</v>
      </c>
    </row>
    <row r="398" spans="1:14" customFormat="1" ht="45" x14ac:dyDescent="0.25">
      <c r="A398" s="42">
        <v>367</v>
      </c>
      <c r="B398" s="22" t="s">
        <v>98</v>
      </c>
      <c r="C398" s="23">
        <v>11</v>
      </c>
      <c r="D398" s="22" t="s">
        <v>111</v>
      </c>
      <c r="E398" s="24" t="s">
        <v>112</v>
      </c>
      <c r="F398" s="72" t="s">
        <v>14</v>
      </c>
      <c r="G398" s="68">
        <v>5.98</v>
      </c>
      <c r="H398" s="78">
        <f t="shared" si="15"/>
        <v>355017.77</v>
      </c>
      <c r="I398" s="79">
        <v>2123006.2599999998</v>
      </c>
      <c r="J398" s="8"/>
      <c r="K398" s="80"/>
      <c r="L398" s="80"/>
      <c r="M398" s="81">
        <f t="shared" si="16"/>
        <v>378635.29</v>
      </c>
      <c r="N398" s="81">
        <f t="shared" si="17"/>
        <v>2264239.0299999998</v>
      </c>
    </row>
    <row r="399" spans="1:14" customFormat="1" ht="45" x14ac:dyDescent="0.25">
      <c r="A399" s="42">
        <v>368</v>
      </c>
      <c r="B399" s="22" t="s">
        <v>98</v>
      </c>
      <c r="C399" s="23">
        <v>12</v>
      </c>
      <c r="D399" s="22" t="s">
        <v>113</v>
      </c>
      <c r="E399" s="24" t="s">
        <v>114</v>
      </c>
      <c r="F399" s="72" t="s">
        <v>14</v>
      </c>
      <c r="G399" s="68">
        <v>0.82</v>
      </c>
      <c r="H399" s="78">
        <f t="shared" si="15"/>
        <v>495141.99</v>
      </c>
      <c r="I399" s="79">
        <v>406016.43</v>
      </c>
      <c r="J399" s="8"/>
      <c r="K399" s="80"/>
      <c r="L399" s="80"/>
      <c r="M399" s="81">
        <f t="shared" si="16"/>
        <v>528081.26</v>
      </c>
      <c r="N399" s="81">
        <f t="shared" si="17"/>
        <v>433026.63</v>
      </c>
    </row>
    <row r="400" spans="1:14" customFormat="1" ht="45" x14ac:dyDescent="0.25">
      <c r="A400" s="42">
        <v>369</v>
      </c>
      <c r="B400" s="22" t="s">
        <v>98</v>
      </c>
      <c r="C400" s="23">
        <v>13</v>
      </c>
      <c r="D400" s="22" t="s">
        <v>111</v>
      </c>
      <c r="E400" s="24" t="s">
        <v>115</v>
      </c>
      <c r="F400" s="72" t="s">
        <v>14</v>
      </c>
      <c r="G400" s="68">
        <v>7.39</v>
      </c>
      <c r="H400" s="78">
        <f t="shared" ref="H400:H463" si="18">I400/G400</f>
        <v>355017.63</v>
      </c>
      <c r="I400" s="79">
        <v>2623580.31</v>
      </c>
      <c r="J400" s="8"/>
      <c r="K400" s="80"/>
      <c r="L400" s="80"/>
      <c r="M400" s="81">
        <f t="shared" ref="M400:M463" si="19">H400*$J$9*$K$9</f>
        <v>378635.14</v>
      </c>
      <c r="N400" s="81">
        <f t="shared" ref="N400:N463" si="20">G400*M400</f>
        <v>2798113.68</v>
      </c>
    </row>
    <row r="401" spans="1:14" customFormat="1" ht="45" x14ac:dyDescent="0.25">
      <c r="A401" s="42">
        <v>370</v>
      </c>
      <c r="B401" s="22" t="s">
        <v>98</v>
      </c>
      <c r="C401" s="23">
        <v>14</v>
      </c>
      <c r="D401" s="22" t="s">
        <v>113</v>
      </c>
      <c r="E401" s="24" t="s">
        <v>116</v>
      </c>
      <c r="F401" s="72" t="s">
        <v>14</v>
      </c>
      <c r="G401" s="68">
        <v>4.93</v>
      </c>
      <c r="H401" s="78">
        <f t="shared" si="18"/>
        <v>495141.76</v>
      </c>
      <c r="I401" s="79">
        <v>2441048.88</v>
      </c>
      <c r="J401" s="8"/>
      <c r="K401" s="80"/>
      <c r="L401" s="80"/>
      <c r="M401" s="81">
        <f t="shared" si="19"/>
        <v>528081.02</v>
      </c>
      <c r="N401" s="81">
        <f t="shared" si="20"/>
        <v>2603439.4300000002</v>
      </c>
    </row>
    <row r="402" spans="1:14" customFormat="1" ht="45" x14ac:dyDescent="0.25">
      <c r="A402" s="42">
        <v>371</v>
      </c>
      <c r="B402" s="22" t="s">
        <v>98</v>
      </c>
      <c r="C402" s="23">
        <v>15</v>
      </c>
      <c r="D402" s="22" t="s">
        <v>111</v>
      </c>
      <c r="E402" s="24" t="s">
        <v>117</v>
      </c>
      <c r="F402" s="72" t="s">
        <v>14</v>
      </c>
      <c r="G402" s="68">
        <v>0.33</v>
      </c>
      <c r="H402" s="78">
        <f t="shared" si="18"/>
        <v>355019.24</v>
      </c>
      <c r="I402" s="79">
        <v>117156.35</v>
      </c>
      <c r="J402" s="8"/>
      <c r="K402" s="80"/>
      <c r="L402" s="80"/>
      <c r="M402" s="81">
        <f t="shared" si="19"/>
        <v>378636.86</v>
      </c>
      <c r="N402" s="81">
        <f t="shared" si="20"/>
        <v>124950.16</v>
      </c>
    </row>
    <row r="403" spans="1:14" customFormat="1" ht="45" x14ac:dyDescent="0.25">
      <c r="A403" s="42">
        <v>372</v>
      </c>
      <c r="B403" s="22" t="s">
        <v>98</v>
      </c>
      <c r="C403" s="23">
        <v>16</v>
      </c>
      <c r="D403" s="22" t="s">
        <v>113</v>
      </c>
      <c r="E403" s="24" t="s">
        <v>118</v>
      </c>
      <c r="F403" s="72" t="s">
        <v>14</v>
      </c>
      <c r="G403" s="68">
        <v>0.56999999999999995</v>
      </c>
      <c r="H403" s="78">
        <f t="shared" si="18"/>
        <v>495141.82</v>
      </c>
      <c r="I403" s="79">
        <v>282230.84000000003</v>
      </c>
      <c r="J403" s="8"/>
      <c r="K403" s="80"/>
      <c r="L403" s="80"/>
      <c r="M403" s="81">
        <f t="shared" si="19"/>
        <v>528081.07999999996</v>
      </c>
      <c r="N403" s="81">
        <f t="shared" si="20"/>
        <v>301006.21999999997</v>
      </c>
    </row>
    <row r="404" spans="1:14" customFormat="1" ht="30" x14ac:dyDescent="0.25">
      <c r="A404" s="42">
        <v>373</v>
      </c>
      <c r="B404" s="22" t="s">
        <v>98</v>
      </c>
      <c r="C404" s="23">
        <v>17</v>
      </c>
      <c r="D404" s="22" t="s">
        <v>70</v>
      </c>
      <c r="E404" s="24" t="s">
        <v>119</v>
      </c>
      <c r="F404" s="72" t="s">
        <v>14</v>
      </c>
      <c r="G404" s="68">
        <v>3.84</v>
      </c>
      <c r="H404" s="78">
        <f t="shared" si="18"/>
        <v>1057978.07</v>
      </c>
      <c r="I404" s="79">
        <v>4062635.77</v>
      </c>
      <c r="J404" s="8"/>
      <c r="K404" s="80"/>
      <c r="L404" s="80"/>
      <c r="M404" s="81">
        <f t="shared" si="19"/>
        <v>1128359.96</v>
      </c>
      <c r="N404" s="81">
        <f t="shared" si="20"/>
        <v>4332902.25</v>
      </c>
    </row>
    <row r="405" spans="1:14" customFormat="1" ht="45" x14ac:dyDescent="0.25">
      <c r="A405" s="42">
        <v>374</v>
      </c>
      <c r="B405" s="22" t="s">
        <v>98</v>
      </c>
      <c r="C405" s="23">
        <v>18</v>
      </c>
      <c r="D405" s="22" t="s">
        <v>113</v>
      </c>
      <c r="E405" s="24" t="s">
        <v>120</v>
      </c>
      <c r="F405" s="72" t="s">
        <v>14</v>
      </c>
      <c r="G405" s="65">
        <v>3.7934999999999999</v>
      </c>
      <c r="H405" s="78">
        <f t="shared" si="18"/>
        <v>643684.16</v>
      </c>
      <c r="I405" s="79">
        <v>2441815.87</v>
      </c>
      <c r="J405" s="8"/>
      <c r="K405" s="80"/>
      <c r="L405" s="80"/>
      <c r="M405" s="81">
        <f t="shared" si="19"/>
        <v>686505.19</v>
      </c>
      <c r="N405" s="81">
        <f t="shared" si="20"/>
        <v>2604257.44</v>
      </c>
    </row>
    <row r="406" spans="1:14" customFormat="1" ht="45" x14ac:dyDescent="0.25">
      <c r="A406" s="42">
        <v>375</v>
      </c>
      <c r="B406" s="22" t="s">
        <v>98</v>
      </c>
      <c r="C406" s="23">
        <v>19</v>
      </c>
      <c r="D406" s="22" t="s">
        <v>121</v>
      </c>
      <c r="E406" s="24" t="s">
        <v>122</v>
      </c>
      <c r="F406" s="72" t="s">
        <v>97</v>
      </c>
      <c r="G406" s="71">
        <v>253</v>
      </c>
      <c r="H406" s="78">
        <f t="shared" si="18"/>
        <v>3360.52</v>
      </c>
      <c r="I406" s="79">
        <v>850211.91</v>
      </c>
      <c r="J406" s="8"/>
      <c r="K406" s="80"/>
      <c r="L406" s="80"/>
      <c r="M406" s="81">
        <f t="shared" si="19"/>
        <v>3584.08</v>
      </c>
      <c r="N406" s="81">
        <f t="shared" si="20"/>
        <v>906772.24</v>
      </c>
    </row>
    <row r="407" spans="1:14" customFormat="1" ht="45" x14ac:dyDescent="0.25">
      <c r="A407" s="42">
        <v>376</v>
      </c>
      <c r="B407" s="22" t="s">
        <v>98</v>
      </c>
      <c r="C407" s="23">
        <v>20</v>
      </c>
      <c r="D407" s="22" t="s">
        <v>23</v>
      </c>
      <c r="E407" s="24" t="s">
        <v>123</v>
      </c>
      <c r="F407" s="72" t="s">
        <v>25</v>
      </c>
      <c r="G407" s="70">
        <v>1.371</v>
      </c>
      <c r="H407" s="78">
        <f t="shared" si="18"/>
        <v>161464.26999999999</v>
      </c>
      <c r="I407" s="79">
        <v>221367.51</v>
      </c>
      <c r="J407" s="8"/>
      <c r="K407" s="80"/>
      <c r="L407" s="80"/>
      <c r="M407" s="81">
        <f t="shared" si="19"/>
        <v>172205.67</v>
      </c>
      <c r="N407" s="81">
        <f t="shared" si="20"/>
        <v>236093.97</v>
      </c>
    </row>
    <row r="408" spans="1:14" customFormat="1" ht="45" x14ac:dyDescent="0.25">
      <c r="A408" s="42">
        <v>377</v>
      </c>
      <c r="B408" s="22" t="s">
        <v>98</v>
      </c>
      <c r="C408" s="23">
        <v>21</v>
      </c>
      <c r="D408" s="22" t="s">
        <v>68</v>
      </c>
      <c r="E408" s="24" t="s">
        <v>124</v>
      </c>
      <c r="F408" s="72" t="s">
        <v>25</v>
      </c>
      <c r="G408" s="70">
        <v>1.0149999999999999</v>
      </c>
      <c r="H408" s="78">
        <f t="shared" si="18"/>
        <v>190131.26</v>
      </c>
      <c r="I408" s="79">
        <v>192983.23</v>
      </c>
      <c r="J408" s="8"/>
      <c r="K408" s="80"/>
      <c r="L408" s="80"/>
      <c r="M408" s="81">
        <f t="shared" si="19"/>
        <v>202779.72</v>
      </c>
      <c r="N408" s="81">
        <f t="shared" si="20"/>
        <v>205821.42</v>
      </c>
    </row>
    <row r="409" spans="1:14" customFormat="1" ht="60" x14ac:dyDescent="0.25">
      <c r="A409" s="42">
        <v>378</v>
      </c>
      <c r="B409" s="22" t="s">
        <v>98</v>
      </c>
      <c r="C409" s="23">
        <v>22</v>
      </c>
      <c r="D409" s="22" t="s">
        <v>125</v>
      </c>
      <c r="E409" s="24" t="s">
        <v>126</v>
      </c>
      <c r="F409" s="72" t="s">
        <v>28</v>
      </c>
      <c r="G409" s="68">
        <v>2022.15</v>
      </c>
      <c r="H409" s="78">
        <f t="shared" si="18"/>
        <v>38.18</v>
      </c>
      <c r="I409" s="79">
        <v>77198.95</v>
      </c>
      <c r="J409" s="8"/>
      <c r="K409" s="80"/>
      <c r="L409" s="80"/>
      <c r="M409" s="81">
        <f t="shared" si="19"/>
        <v>40.72</v>
      </c>
      <c r="N409" s="81">
        <f t="shared" si="20"/>
        <v>82341.95</v>
      </c>
    </row>
    <row r="410" spans="1:14" customFormat="1" ht="60" x14ac:dyDescent="0.25">
      <c r="A410" s="42">
        <v>379</v>
      </c>
      <c r="B410" s="22" t="s">
        <v>98</v>
      </c>
      <c r="C410" s="23">
        <v>23</v>
      </c>
      <c r="D410" s="22" t="s">
        <v>125</v>
      </c>
      <c r="E410" s="24" t="s">
        <v>127</v>
      </c>
      <c r="F410" s="72" t="s">
        <v>28</v>
      </c>
      <c r="G410" s="71">
        <v>3558</v>
      </c>
      <c r="H410" s="78">
        <f t="shared" si="18"/>
        <v>38.18</v>
      </c>
      <c r="I410" s="79">
        <v>135832.70000000001</v>
      </c>
      <c r="J410" s="8"/>
      <c r="K410" s="80"/>
      <c r="L410" s="80"/>
      <c r="M410" s="81">
        <f t="shared" si="19"/>
        <v>40.72</v>
      </c>
      <c r="N410" s="81">
        <f t="shared" si="20"/>
        <v>144881.76</v>
      </c>
    </row>
    <row r="411" spans="1:14" customFormat="1" ht="60" x14ac:dyDescent="0.25">
      <c r="A411" s="42">
        <v>380</v>
      </c>
      <c r="B411" s="22" t="s">
        <v>98</v>
      </c>
      <c r="C411" s="23">
        <v>24</v>
      </c>
      <c r="D411" s="22" t="s">
        <v>26</v>
      </c>
      <c r="E411" s="24" t="s">
        <v>128</v>
      </c>
      <c r="F411" s="72" t="s">
        <v>28</v>
      </c>
      <c r="G411" s="71">
        <v>14667</v>
      </c>
      <c r="H411" s="78">
        <f t="shared" si="18"/>
        <v>397.15</v>
      </c>
      <c r="I411" s="79">
        <v>5824934.5199999996</v>
      </c>
      <c r="J411" s="8"/>
      <c r="K411" s="80"/>
      <c r="L411" s="80"/>
      <c r="M411" s="81">
        <f t="shared" si="19"/>
        <v>423.57</v>
      </c>
      <c r="N411" s="81">
        <f t="shared" si="20"/>
        <v>6212501.1900000004</v>
      </c>
    </row>
    <row r="412" spans="1:14" customFormat="1" ht="60" x14ac:dyDescent="0.25">
      <c r="A412" s="42">
        <v>381</v>
      </c>
      <c r="B412" s="22" t="s">
        <v>98</v>
      </c>
      <c r="C412" s="23">
        <v>25</v>
      </c>
      <c r="D412" s="22" t="s">
        <v>26</v>
      </c>
      <c r="E412" s="24" t="s">
        <v>129</v>
      </c>
      <c r="F412" s="72" t="s">
        <v>28</v>
      </c>
      <c r="G412" s="71">
        <v>10226</v>
      </c>
      <c r="H412" s="78">
        <f t="shared" si="18"/>
        <v>397.15</v>
      </c>
      <c r="I412" s="79">
        <v>4061210.91</v>
      </c>
      <c r="J412" s="8"/>
      <c r="K412" s="80"/>
      <c r="L412" s="80"/>
      <c r="M412" s="81">
        <f t="shared" si="19"/>
        <v>423.57</v>
      </c>
      <c r="N412" s="81">
        <f t="shared" si="20"/>
        <v>4331426.82</v>
      </c>
    </row>
    <row r="413" spans="1:14" customFormat="1" ht="45" x14ac:dyDescent="0.25">
      <c r="A413" s="42">
        <v>382</v>
      </c>
      <c r="B413" s="22" t="s">
        <v>98</v>
      </c>
      <c r="C413" s="23">
        <v>26</v>
      </c>
      <c r="D413" s="22" t="s">
        <v>130</v>
      </c>
      <c r="E413" s="24" t="s">
        <v>131</v>
      </c>
      <c r="F413" s="72" t="s">
        <v>132</v>
      </c>
      <c r="G413" s="70">
        <v>0.122</v>
      </c>
      <c r="H413" s="78">
        <f t="shared" si="18"/>
        <v>246855.25</v>
      </c>
      <c r="I413" s="79">
        <v>30116.34</v>
      </c>
      <c r="J413" s="8"/>
      <c r="K413" s="80"/>
      <c r="L413" s="80"/>
      <c r="M413" s="81">
        <f t="shared" si="19"/>
        <v>263277.27</v>
      </c>
      <c r="N413" s="81">
        <f t="shared" si="20"/>
        <v>32119.83</v>
      </c>
    </row>
    <row r="414" spans="1:14" customFormat="1" ht="30" x14ac:dyDescent="0.25">
      <c r="A414" s="42">
        <v>383</v>
      </c>
      <c r="B414" s="22" t="s">
        <v>98</v>
      </c>
      <c r="C414" s="23">
        <v>27</v>
      </c>
      <c r="D414" s="22" t="s">
        <v>53</v>
      </c>
      <c r="E414" s="24" t="s">
        <v>54</v>
      </c>
      <c r="F414" s="72" t="s">
        <v>19</v>
      </c>
      <c r="G414" s="68">
        <v>94.84</v>
      </c>
      <c r="H414" s="78">
        <f t="shared" si="18"/>
        <v>26894.02</v>
      </c>
      <c r="I414" s="79">
        <v>2550629.09</v>
      </c>
      <c r="J414" s="8"/>
      <c r="K414" s="80"/>
      <c r="L414" s="80"/>
      <c r="M414" s="81">
        <f t="shared" si="19"/>
        <v>28683.14</v>
      </c>
      <c r="N414" s="81">
        <f t="shared" si="20"/>
        <v>2720309</v>
      </c>
    </row>
    <row r="415" spans="1:14" customFormat="1" ht="15" x14ac:dyDescent="0.25">
      <c r="A415" s="42">
        <v>384</v>
      </c>
      <c r="B415" s="22" t="s">
        <v>98</v>
      </c>
      <c r="C415" s="31">
        <v>27.1</v>
      </c>
      <c r="D415" s="22" t="s">
        <v>55</v>
      </c>
      <c r="E415" s="24" t="s">
        <v>56</v>
      </c>
      <c r="F415" s="72" t="s">
        <v>57</v>
      </c>
      <c r="G415" s="68">
        <v>2086.48</v>
      </c>
      <c r="H415" s="78">
        <f t="shared" si="18"/>
        <v>458.61</v>
      </c>
      <c r="I415" s="79">
        <v>956875.56</v>
      </c>
      <c r="J415" s="8"/>
      <c r="K415" s="80"/>
      <c r="L415" s="80"/>
      <c r="M415" s="81">
        <f t="shared" si="19"/>
        <v>489.12</v>
      </c>
      <c r="N415" s="81">
        <f t="shared" si="20"/>
        <v>1020539.1</v>
      </c>
    </row>
    <row r="416" spans="1:14" customFormat="1" ht="60" x14ac:dyDescent="0.25">
      <c r="A416" s="42">
        <v>385</v>
      </c>
      <c r="B416" s="22" t="s">
        <v>98</v>
      </c>
      <c r="C416" s="23">
        <v>28</v>
      </c>
      <c r="D416" s="22" t="s">
        <v>23</v>
      </c>
      <c r="E416" s="24" t="s">
        <v>133</v>
      </c>
      <c r="F416" s="72" t="s">
        <v>25</v>
      </c>
      <c r="G416" s="70">
        <v>1.0369999999999999</v>
      </c>
      <c r="H416" s="78">
        <f t="shared" si="18"/>
        <v>140409.76999999999</v>
      </c>
      <c r="I416" s="79">
        <v>145604.93</v>
      </c>
      <c r="J416" s="8"/>
      <c r="K416" s="80"/>
      <c r="L416" s="80"/>
      <c r="M416" s="81">
        <f t="shared" si="19"/>
        <v>149750.51999999999</v>
      </c>
      <c r="N416" s="81">
        <f t="shared" si="20"/>
        <v>155291.29</v>
      </c>
    </row>
    <row r="417" spans="1:14" customFormat="1" ht="60" x14ac:dyDescent="0.25">
      <c r="A417" s="42">
        <v>386</v>
      </c>
      <c r="B417" s="22" t="s">
        <v>98</v>
      </c>
      <c r="C417" s="23">
        <v>29</v>
      </c>
      <c r="D417" s="22" t="s">
        <v>125</v>
      </c>
      <c r="E417" s="24" t="s">
        <v>134</v>
      </c>
      <c r="F417" s="72" t="s">
        <v>28</v>
      </c>
      <c r="G417" s="68">
        <v>2022.15</v>
      </c>
      <c r="H417" s="78">
        <f t="shared" si="18"/>
        <v>38.18</v>
      </c>
      <c r="I417" s="79">
        <v>77198.95</v>
      </c>
      <c r="J417" s="8"/>
      <c r="K417" s="80"/>
      <c r="L417" s="80"/>
      <c r="M417" s="81">
        <f t="shared" si="19"/>
        <v>40.72</v>
      </c>
      <c r="N417" s="81">
        <f t="shared" si="20"/>
        <v>82341.95</v>
      </c>
    </row>
    <row r="418" spans="1:14" customFormat="1" ht="60" x14ac:dyDescent="0.25">
      <c r="A418" s="42">
        <v>387</v>
      </c>
      <c r="B418" s="22" t="s">
        <v>98</v>
      </c>
      <c r="C418" s="23">
        <v>30</v>
      </c>
      <c r="D418" s="22" t="s">
        <v>68</v>
      </c>
      <c r="E418" s="24" t="s">
        <v>135</v>
      </c>
      <c r="F418" s="72" t="s">
        <v>25</v>
      </c>
      <c r="G418" s="70">
        <v>1.7789999999999999</v>
      </c>
      <c r="H418" s="78">
        <f t="shared" si="18"/>
        <v>165339.91</v>
      </c>
      <c r="I418" s="79">
        <v>294139.7</v>
      </c>
      <c r="J418" s="8"/>
      <c r="K418" s="80"/>
      <c r="L418" s="80"/>
      <c r="M418" s="81">
        <f t="shared" si="19"/>
        <v>176339.13</v>
      </c>
      <c r="N418" s="81">
        <f t="shared" si="20"/>
        <v>313707.31</v>
      </c>
    </row>
    <row r="419" spans="1:14" customFormat="1" ht="60" x14ac:dyDescent="0.25">
      <c r="A419" s="42">
        <v>388</v>
      </c>
      <c r="B419" s="22" t="s">
        <v>98</v>
      </c>
      <c r="C419" s="23">
        <v>31</v>
      </c>
      <c r="D419" s="22" t="s">
        <v>125</v>
      </c>
      <c r="E419" s="24" t="s">
        <v>136</v>
      </c>
      <c r="F419" s="72" t="s">
        <v>28</v>
      </c>
      <c r="G419" s="71">
        <v>3558</v>
      </c>
      <c r="H419" s="78">
        <f t="shared" si="18"/>
        <v>38.18</v>
      </c>
      <c r="I419" s="79">
        <v>135832.70000000001</v>
      </c>
      <c r="J419" s="8"/>
      <c r="K419" s="80"/>
      <c r="L419" s="80"/>
      <c r="M419" s="81">
        <f t="shared" si="19"/>
        <v>40.72</v>
      </c>
      <c r="N419" s="81">
        <f t="shared" si="20"/>
        <v>144881.76</v>
      </c>
    </row>
    <row r="420" spans="1:14" customFormat="1" ht="30" x14ac:dyDescent="0.25">
      <c r="A420" s="42">
        <v>389</v>
      </c>
      <c r="B420" s="22" t="s">
        <v>98</v>
      </c>
      <c r="C420" s="23">
        <v>32</v>
      </c>
      <c r="D420" s="22" t="s">
        <v>76</v>
      </c>
      <c r="E420" s="24" t="s">
        <v>137</v>
      </c>
      <c r="F420" s="72" t="s">
        <v>78</v>
      </c>
      <c r="G420" s="71">
        <v>21</v>
      </c>
      <c r="H420" s="78">
        <f t="shared" si="18"/>
        <v>12963.95</v>
      </c>
      <c r="I420" s="79">
        <v>272242.84999999998</v>
      </c>
      <c r="J420" s="8"/>
      <c r="K420" s="80"/>
      <c r="L420" s="80"/>
      <c r="M420" s="81">
        <f t="shared" si="19"/>
        <v>13826.38</v>
      </c>
      <c r="N420" s="81">
        <f t="shared" si="20"/>
        <v>290353.98</v>
      </c>
    </row>
    <row r="421" spans="1:14" customFormat="1" ht="15" x14ac:dyDescent="0.25">
      <c r="A421" s="42">
        <v>390</v>
      </c>
      <c r="B421" s="22" t="s">
        <v>98</v>
      </c>
      <c r="C421" s="31">
        <v>32.1</v>
      </c>
      <c r="D421" s="22" t="s">
        <v>79</v>
      </c>
      <c r="E421" s="24" t="s">
        <v>80</v>
      </c>
      <c r="F421" s="72" t="s">
        <v>41</v>
      </c>
      <c r="G421" s="69">
        <v>212.1</v>
      </c>
      <c r="H421" s="78">
        <f t="shared" si="18"/>
        <v>705.5</v>
      </c>
      <c r="I421" s="79">
        <v>149636.97</v>
      </c>
      <c r="J421" s="8"/>
      <c r="K421" s="80"/>
      <c r="L421" s="80"/>
      <c r="M421" s="81">
        <f t="shared" si="19"/>
        <v>752.43</v>
      </c>
      <c r="N421" s="81">
        <f t="shared" si="20"/>
        <v>159590.39999999999</v>
      </c>
    </row>
    <row r="422" spans="1:14" customFormat="1" ht="15" x14ac:dyDescent="0.25">
      <c r="A422" s="42">
        <v>391</v>
      </c>
      <c r="B422" s="22" t="s">
        <v>98</v>
      </c>
      <c r="C422" s="23">
        <v>33</v>
      </c>
      <c r="D422" s="22" t="s">
        <v>138</v>
      </c>
      <c r="E422" s="24" t="s">
        <v>139</v>
      </c>
      <c r="F422" s="72" t="s">
        <v>78</v>
      </c>
      <c r="G422" s="69">
        <v>82.1</v>
      </c>
      <c r="H422" s="78">
        <f t="shared" si="18"/>
        <v>25563.02</v>
      </c>
      <c r="I422" s="79">
        <v>2098723.77</v>
      </c>
      <c r="J422" s="8"/>
      <c r="K422" s="80"/>
      <c r="L422" s="80"/>
      <c r="M422" s="81">
        <f t="shared" si="19"/>
        <v>27263.599999999999</v>
      </c>
      <c r="N422" s="81">
        <f t="shared" si="20"/>
        <v>2238341.56</v>
      </c>
    </row>
    <row r="423" spans="1:14" customFormat="1" ht="30" x14ac:dyDescent="0.25">
      <c r="A423" s="42">
        <v>392</v>
      </c>
      <c r="B423" s="22" t="s">
        <v>98</v>
      </c>
      <c r="C423" s="23">
        <v>34</v>
      </c>
      <c r="D423" s="22" t="s">
        <v>92</v>
      </c>
      <c r="E423" s="24" t="s">
        <v>140</v>
      </c>
      <c r="F423" s="72" t="s">
        <v>14</v>
      </c>
      <c r="G423" s="68">
        <v>31.62</v>
      </c>
      <c r="H423" s="78">
        <f t="shared" si="18"/>
        <v>81018.509999999995</v>
      </c>
      <c r="I423" s="79">
        <v>2561805.4300000002</v>
      </c>
      <c r="J423" s="8"/>
      <c r="K423" s="80"/>
      <c r="L423" s="80"/>
      <c r="M423" s="81">
        <f t="shared" si="19"/>
        <v>86408.26</v>
      </c>
      <c r="N423" s="81">
        <f t="shared" si="20"/>
        <v>2732229.18</v>
      </c>
    </row>
    <row r="424" spans="1:14" customFormat="1" ht="15" x14ac:dyDescent="0.25">
      <c r="A424" s="42">
        <v>393</v>
      </c>
      <c r="B424" s="22" t="s">
        <v>98</v>
      </c>
      <c r="C424" s="31">
        <v>34.1</v>
      </c>
      <c r="D424" s="22" t="s">
        <v>79</v>
      </c>
      <c r="E424" s="24" t="s">
        <v>80</v>
      </c>
      <c r="F424" s="72" t="s">
        <v>41</v>
      </c>
      <c r="G424" s="68">
        <v>3193.62</v>
      </c>
      <c r="H424" s="78">
        <f t="shared" si="18"/>
        <v>705.5</v>
      </c>
      <c r="I424" s="79">
        <v>2253105.27</v>
      </c>
      <c r="J424" s="8"/>
      <c r="K424" s="80"/>
      <c r="L424" s="80"/>
      <c r="M424" s="81">
        <f t="shared" si="19"/>
        <v>752.43</v>
      </c>
      <c r="N424" s="81">
        <f t="shared" si="20"/>
        <v>2402975.5</v>
      </c>
    </row>
    <row r="425" spans="1:14" customFormat="1" ht="60" x14ac:dyDescent="0.25">
      <c r="A425" s="42">
        <v>394</v>
      </c>
      <c r="B425" s="22" t="s">
        <v>98</v>
      </c>
      <c r="C425" s="23">
        <v>35</v>
      </c>
      <c r="D425" s="22" t="s">
        <v>89</v>
      </c>
      <c r="E425" s="24" t="s">
        <v>141</v>
      </c>
      <c r="F425" s="72" t="s">
        <v>25</v>
      </c>
      <c r="G425" s="70">
        <v>1.4550000000000001</v>
      </c>
      <c r="H425" s="78">
        <f t="shared" si="18"/>
        <v>88621.97</v>
      </c>
      <c r="I425" s="79">
        <v>128944.97</v>
      </c>
      <c r="J425" s="8"/>
      <c r="K425" s="80"/>
      <c r="L425" s="80"/>
      <c r="M425" s="81">
        <f t="shared" si="19"/>
        <v>94517.54</v>
      </c>
      <c r="N425" s="81">
        <f t="shared" si="20"/>
        <v>137523.01999999999</v>
      </c>
    </row>
    <row r="426" spans="1:14" customFormat="1" ht="15" x14ac:dyDescent="0.25">
      <c r="A426" s="42">
        <v>395</v>
      </c>
      <c r="B426" s="22" t="s">
        <v>98</v>
      </c>
      <c r="C426" s="31">
        <v>35.1</v>
      </c>
      <c r="D426" s="22" t="s">
        <v>79</v>
      </c>
      <c r="E426" s="24" t="s">
        <v>80</v>
      </c>
      <c r="F426" s="72" t="s">
        <v>41</v>
      </c>
      <c r="G426" s="68">
        <v>1469.55</v>
      </c>
      <c r="H426" s="78">
        <f t="shared" si="18"/>
        <v>705.5</v>
      </c>
      <c r="I426" s="79">
        <v>1036770.5</v>
      </c>
      <c r="J426" s="8"/>
      <c r="K426" s="80"/>
      <c r="L426" s="80"/>
      <c r="M426" s="81">
        <f t="shared" si="19"/>
        <v>752.43</v>
      </c>
      <c r="N426" s="81">
        <f t="shared" si="20"/>
        <v>1105733.51</v>
      </c>
    </row>
    <row r="427" spans="1:14" customFormat="1" ht="45" x14ac:dyDescent="0.25">
      <c r="A427" s="42">
        <v>396</v>
      </c>
      <c r="B427" s="22" t="s">
        <v>98</v>
      </c>
      <c r="C427" s="23">
        <v>36</v>
      </c>
      <c r="D427" s="22" t="s">
        <v>89</v>
      </c>
      <c r="E427" s="24" t="s">
        <v>142</v>
      </c>
      <c r="F427" s="72" t="s">
        <v>25</v>
      </c>
      <c r="G427" s="70">
        <v>2.4409999999999998</v>
      </c>
      <c r="H427" s="78">
        <f t="shared" si="18"/>
        <v>73851.7</v>
      </c>
      <c r="I427" s="79">
        <v>180272</v>
      </c>
      <c r="J427" s="8"/>
      <c r="K427" s="80"/>
      <c r="L427" s="80"/>
      <c r="M427" s="81">
        <f t="shared" si="19"/>
        <v>78764.679999999993</v>
      </c>
      <c r="N427" s="81">
        <f t="shared" si="20"/>
        <v>192264.58</v>
      </c>
    </row>
    <row r="428" spans="1:14" customFormat="1" ht="15" x14ac:dyDescent="0.25">
      <c r="A428" s="42">
        <v>397</v>
      </c>
      <c r="B428" s="22" t="s">
        <v>98</v>
      </c>
      <c r="C428" s="31">
        <v>36.1</v>
      </c>
      <c r="D428" s="22" t="s">
        <v>79</v>
      </c>
      <c r="E428" s="24" t="s">
        <v>80</v>
      </c>
      <c r="F428" s="72" t="s">
        <v>41</v>
      </c>
      <c r="G428" s="68">
        <v>2465.41</v>
      </c>
      <c r="H428" s="78">
        <f t="shared" si="18"/>
        <v>705.5</v>
      </c>
      <c r="I428" s="79">
        <v>1739351.7</v>
      </c>
      <c r="J428" s="8"/>
      <c r="K428" s="80"/>
      <c r="L428" s="80"/>
      <c r="M428" s="81">
        <f t="shared" si="19"/>
        <v>752.43</v>
      </c>
      <c r="N428" s="81">
        <f t="shared" si="20"/>
        <v>1855048.45</v>
      </c>
    </row>
    <row r="429" spans="1:14" customFormat="1" ht="30" x14ac:dyDescent="0.25">
      <c r="A429" s="42">
        <v>398</v>
      </c>
      <c r="B429" s="22" t="s">
        <v>98</v>
      </c>
      <c r="C429" s="23">
        <v>37</v>
      </c>
      <c r="D429" s="22" t="s">
        <v>58</v>
      </c>
      <c r="E429" s="24" t="s">
        <v>143</v>
      </c>
      <c r="F429" s="72" t="s">
        <v>25</v>
      </c>
      <c r="G429" s="70">
        <v>4.1020000000000003</v>
      </c>
      <c r="H429" s="78">
        <f t="shared" si="18"/>
        <v>8938.16</v>
      </c>
      <c r="I429" s="79">
        <v>36664.32</v>
      </c>
      <c r="J429" s="8"/>
      <c r="K429" s="80"/>
      <c r="L429" s="80"/>
      <c r="M429" s="81">
        <f t="shared" si="19"/>
        <v>9532.77</v>
      </c>
      <c r="N429" s="81">
        <f t="shared" si="20"/>
        <v>39103.42</v>
      </c>
    </row>
    <row r="430" spans="1:14" customFormat="1" ht="15" x14ac:dyDescent="0.25">
      <c r="A430" s="42">
        <v>399</v>
      </c>
      <c r="B430" s="22" t="s">
        <v>98</v>
      </c>
      <c r="C430" s="31">
        <v>37.1</v>
      </c>
      <c r="D430" s="22" t="s">
        <v>79</v>
      </c>
      <c r="E430" s="24" t="s">
        <v>80</v>
      </c>
      <c r="F430" s="72" t="s">
        <v>41</v>
      </c>
      <c r="G430" s="68">
        <v>2346.23</v>
      </c>
      <c r="H430" s="78">
        <f t="shared" si="18"/>
        <v>705.5</v>
      </c>
      <c r="I430" s="79">
        <v>1655269.95</v>
      </c>
      <c r="J430" s="8"/>
      <c r="K430" s="80"/>
      <c r="L430" s="80"/>
      <c r="M430" s="81">
        <f t="shared" si="19"/>
        <v>752.43</v>
      </c>
      <c r="N430" s="81">
        <f t="shared" si="20"/>
        <v>1765373.84</v>
      </c>
    </row>
    <row r="431" spans="1:14" customFormat="1" ht="30" x14ac:dyDescent="0.25">
      <c r="A431" s="42">
        <v>400</v>
      </c>
      <c r="B431" s="22" t="s">
        <v>98</v>
      </c>
      <c r="C431" s="23">
        <v>38</v>
      </c>
      <c r="D431" s="22" t="s">
        <v>92</v>
      </c>
      <c r="E431" s="24" t="s">
        <v>144</v>
      </c>
      <c r="F431" s="72" t="s">
        <v>14</v>
      </c>
      <c r="G431" s="68">
        <v>19.12</v>
      </c>
      <c r="H431" s="78">
        <f t="shared" si="18"/>
        <v>81018.539999999994</v>
      </c>
      <c r="I431" s="79">
        <v>1549074.53</v>
      </c>
      <c r="J431" s="8"/>
      <c r="K431" s="80"/>
      <c r="L431" s="80"/>
      <c r="M431" s="81">
        <f t="shared" si="19"/>
        <v>86408.29</v>
      </c>
      <c r="N431" s="81">
        <f t="shared" si="20"/>
        <v>1652126.5</v>
      </c>
    </row>
    <row r="432" spans="1:14" customFormat="1" ht="15" x14ac:dyDescent="0.25">
      <c r="A432" s="42">
        <v>401</v>
      </c>
      <c r="B432" s="22" t="s">
        <v>98</v>
      </c>
      <c r="C432" s="31">
        <v>38.1</v>
      </c>
      <c r="D432" s="22" t="s">
        <v>79</v>
      </c>
      <c r="E432" s="24" t="s">
        <v>80</v>
      </c>
      <c r="F432" s="72" t="s">
        <v>41</v>
      </c>
      <c r="G432" s="68">
        <v>883.75</v>
      </c>
      <c r="H432" s="78">
        <f t="shared" si="18"/>
        <v>705.5</v>
      </c>
      <c r="I432" s="79">
        <v>623487.42000000004</v>
      </c>
      <c r="J432" s="8"/>
      <c r="K432" s="80"/>
      <c r="L432" s="80"/>
      <c r="M432" s="81">
        <f t="shared" si="19"/>
        <v>752.43</v>
      </c>
      <c r="N432" s="81">
        <f t="shared" si="20"/>
        <v>664960.01</v>
      </c>
    </row>
    <row r="433" spans="1:14" customFormat="1" ht="60" x14ac:dyDescent="0.25">
      <c r="A433" s="42">
        <v>402</v>
      </c>
      <c r="B433" s="22" t="s">
        <v>98</v>
      </c>
      <c r="C433" s="23">
        <v>39</v>
      </c>
      <c r="D433" s="22" t="s">
        <v>145</v>
      </c>
      <c r="E433" s="24" t="s">
        <v>146</v>
      </c>
      <c r="F433" s="72" t="s">
        <v>28</v>
      </c>
      <c r="G433" s="69">
        <v>-19554.5</v>
      </c>
      <c r="H433" s="78">
        <f t="shared" si="18"/>
        <v>252.67</v>
      </c>
      <c r="I433" s="79">
        <v>-4940790.6100000003</v>
      </c>
      <c r="J433" s="8"/>
      <c r="K433" s="80"/>
      <c r="L433" s="80"/>
      <c r="M433" s="81">
        <f t="shared" si="19"/>
        <v>269.48</v>
      </c>
      <c r="N433" s="81">
        <f t="shared" si="20"/>
        <v>-5269546.66</v>
      </c>
    </row>
    <row r="434" spans="1:14" customFormat="1" ht="60" x14ac:dyDescent="0.25">
      <c r="A434" s="42">
        <v>403</v>
      </c>
      <c r="B434" s="22" t="s">
        <v>98</v>
      </c>
      <c r="C434" s="23">
        <v>40</v>
      </c>
      <c r="D434" s="22" t="s">
        <v>147</v>
      </c>
      <c r="E434" s="24" t="s">
        <v>148</v>
      </c>
      <c r="F434" s="72" t="s">
        <v>28</v>
      </c>
      <c r="G434" s="69">
        <v>19554.5</v>
      </c>
      <c r="H434" s="78">
        <f t="shared" si="18"/>
        <v>1077.99</v>
      </c>
      <c r="I434" s="79">
        <v>21079475.350000001</v>
      </c>
      <c r="J434" s="8"/>
      <c r="K434" s="80"/>
      <c r="L434" s="80"/>
      <c r="M434" s="81">
        <f t="shared" si="19"/>
        <v>1149.7</v>
      </c>
      <c r="N434" s="81">
        <f t="shared" si="20"/>
        <v>22481808.649999999</v>
      </c>
    </row>
    <row r="435" spans="1:14" customFormat="1" ht="60" x14ac:dyDescent="0.25">
      <c r="A435" s="42">
        <v>404</v>
      </c>
      <c r="B435" s="22" t="s">
        <v>98</v>
      </c>
      <c r="C435" s="23">
        <v>41</v>
      </c>
      <c r="D435" s="22" t="s">
        <v>87</v>
      </c>
      <c r="E435" s="24" t="s">
        <v>149</v>
      </c>
      <c r="F435" s="72" t="s">
        <v>25</v>
      </c>
      <c r="G435" s="70">
        <v>3.8959999999999999</v>
      </c>
      <c r="H435" s="78">
        <f t="shared" si="18"/>
        <v>74215.839999999997</v>
      </c>
      <c r="I435" s="79">
        <v>289144.92</v>
      </c>
      <c r="J435" s="8"/>
      <c r="K435" s="80"/>
      <c r="L435" s="80"/>
      <c r="M435" s="81">
        <f t="shared" si="19"/>
        <v>79153.039999999994</v>
      </c>
      <c r="N435" s="81">
        <f t="shared" si="20"/>
        <v>308380.24</v>
      </c>
    </row>
    <row r="436" spans="1:14" customFormat="1" ht="45" x14ac:dyDescent="0.25">
      <c r="A436" s="42">
        <v>405</v>
      </c>
      <c r="B436" s="22" t="s">
        <v>98</v>
      </c>
      <c r="C436" s="23">
        <v>42</v>
      </c>
      <c r="D436" s="22" t="s">
        <v>60</v>
      </c>
      <c r="E436" s="24" t="s">
        <v>150</v>
      </c>
      <c r="F436" s="72" t="s">
        <v>25</v>
      </c>
      <c r="G436" s="70">
        <v>4.1020000000000003</v>
      </c>
      <c r="H436" s="78">
        <f t="shared" si="18"/>
        <v>33904.550000000003</v>
      </c>
      <c r="I436" s="79">
        <v>139076.47</v>
      </c>
      <c r="J436" s="8"/>
      <c r="K436" s="80"/>
      <c r="L436" s="80"/>
      <c r="M436" s="81">
        <f t="shared" si="19"/>
        <v>36160.050000000003</v>
      </c>
      <c r="N436" s="81">
        <f t="shared" si="20"/>
        <v>148328.53</v>
      </c>
    </row>
    <row r="437" spans="1:14" customFormat="1" ht="30" x14ac:dyDescent="0.25">
      <c r="A437" s="42">
        <v>406</v>
      </c>
      <c r="B437" s="22" t="s">
        <v>98</v>
      </c>
      <c r="C437" s="23">
        <v>43</v>
      </c>
      <c r="D437" s="22" t="s">
        <v>62</v>
      </c>
      <c r="E437" s="24" t="s">
        <v>151</v>
      </c>
      <c r="F437" s="72" t="s">
        <v>25</v>
      </c>
      <c r="G437" s="70">
        <v>4.1020000000000003</v>
      </c>
      <c r="H437" s="78">
        <f t="shared" si="18"/>
        <v>11838.6</v>
      </c>
      <c r="I437" s="79">
        <v>48561.93</v>
      </c>
      <c r="J437" s="8"/>
      <c r="K437" s="80"/>
      <c r="L437" s="80"/>
      <c r="M437" s="81">
        <f t="shared" si="19"/>
        <v>12626.16</v>
      </c>
      <c r="N437" s="81">
        <f t="shared" si="20"/>
        <v>51792.51</v>
      </c>
    </row>
    <row r="438" spans="1:14" customFormat="1" ht="60" x14ac:dyDescent="0.25">
      <c r="A438" s="42">
        <v>407</v>
      </c>
      <c r="B438" s="22" t="s">
        <v>98</v>
      </c>
      <c r="C438" s="23">
        <v>44</v>
      </c>
      <c r="D438" s="22" t="s">
        <v>99</v>
      </c>
      <c r="E438" s="24" t="s">
        <v>100</v>
      </c>
      <c r="F438" s="72" t="s">
        <v>25</v>
      </c>
      <c r="G438" s="70">
        <v>1.7230000000000001</v>
      </c>
      <c r="H438" s="78">
        <f t="shared" si="18"/>
        <v>103253.69</v>
      </c>
      <c r="I438" s="79">
        <v>177906.1</v>
      </c>
      <c r="J438" s="8"/>
      <c r="K438" s="80"/>
      <c r="L438" s="80"/>
      <c r="M438" s="81">
        <f t="shared" si="19"/>
        <v>110122.63</v>
      </c>
      <c r="N438" s="81">
        <f t="shared" si="20"/>
        <v>189741.29</v>
      </c>
    </row>
    <row r="439" spans="1:14" customFormat="1" ht="60" x14ac:dyDescent="0.25">
      <c r="A439" s="42">
        <v>408</v>
      </c>
      <c r="B439" s="22" t="s">
        <v>98</v>
      </c>
      <c r="C439" s="23">
        <v>45</v>
      </c>
      <c r="D439" s="22" t="s">
        <v>99</v>
      </c>
      <c r="E439" s="24" t="s">
        <v>101</v>
      </c>
      <c r="F439" s="72" t="s">
        <v>25</v>
      </c>
      <c r="G439" s="68">
        <v>0.23</v>
      </c>
      <c r="H439" s="78">
        <f t="shared" si="18"/>
        <v>103254.17</v>
      </c>
      <c r="I439" s="79">
        <v>23748.46</v>
      </c>
      <c r="J439" s="8"/>
      <c r="K439" s="80"/>
      <c r="L439" s="80"/>
      <c r="M439" s="81">
        <f t="shared" si="19"/>
        <v>110123.14</v>
      </c>
      <c r="N439" s="81">
        <f t="shared" si="20"/>
        <v>25328.32</v>
      </c>
    </row>
    <row r="440" spans="1:14" customFormat="1" ht="60" x14ac:dyDescent="0.25">
      <c r="A440" s="42">
        <v>409</v>
      </c>
      <c r="B440" s="22" t="s">
        <v>98</v>
      </c>
      <c r="C440" s="23">
        <v>46</v>
      </c>
      <c r="D440" s="22" t="s">
        <v>102</v>
      </c>
      <c r="E440" s="24" t="s">
        <v>103</v>
      </c>
      <c r="F440" s="72" t="s">
        <v>25</v>
      </c>
      <c r="G440" s="70">
        <v>0.39400000000000002</v>
      </c>
      <c r="H440" s="78">
        <f t="shared" si="18"/>
        <v>133474.59</v>
      </c>
      <c r="I440" s="79">
        <v>52588.99</v>
      </c>
      <c r="J440" s="8"/>
      <c r="K440" s="80"/>
      <c r="L440" s="80"/>
      <c r="M440" s="81">
        <f t="shared" si="19"/>
        <v>142353.97</v>
      </c>
      <c r="N440" s="81">
        <f t="shared" si="20"/>
        <v>56087.46</v>
      </c>
    </row>
    <row r="441" spans="1:14" customFormat="1" ht="30" x14ac:dyDescent="0.25">
      <c r="A441" s="42">
        <v>410</v>
      </c>
      <c r="B441" s="22" t="s">
        <v>98</v>
      </c>
      <c r="C441" s="23">
        <v>47</v>
      </c>
      <c r="D441" s="22" t="s">
        <v>66</v>
      </c>
      <c r="E441" s="24" t="s">
        <v>67</v>
      </c>
      <c r="F441" s="72" t="s">
        <v>14</v>
      </c>
      <c r="G441" s="68">
        <v>9.35</v>
      </c>
      <c r="H441" s="78">
        <f t="shared" si="18"/>
        <v>190127.54</v>
      </c>
      <c r="I441" s="79">
        <v>1777692.54</v>
      </c>
      <c r="J441" s="8"/>
      <c r="K441" s="80"/>
      <c r="L441" s="80"/>
      <c r="M441" s="81">
        <f t="shared" si="19"/>
        <v>202775.76</v>
      </c>
      <c r="N441" s="81">
        <f t="shared" si="20"/>
        <v>1895953.36</v>
      </c>
    </row>
    <row r="442" spans="1:14" customFormat="1" ht="60" x14ac:dyDescent="0.25">
      <c r="A442" s="42">
        <v>411</v>
      </c>
      <c r="B442" s="22" t="s">
        <v>98</v>
      </c>
      <c r="C442" s="23">
        <v>48</v>
      </c>
      <c r="D442" s="22" t="s">
        <v>102</v>
      </c>
      <c r="E442" s="24" t="s">
        <v>104</v>
      </c>
      <c r="F442" s="72" t="s">
        <v>25</v>
      </c>
      <c r="G442" s="70">
        <v>0.93500000000000005</v>
      </c>
      <c r="H442" s="78">
        <f t="shared" si="18"/>
        <v>133473.85</v>
      </c>
      <c r="I442" s="79">
        <v>124798.05</v>
      </c>
      <c r="J442" s="8"/>
      <c r="K442" s="80"/>
      <c r="L442" s="80"/>
      <c r="M442" s="81">
        <f t="shared" si="19"/>
        <v>142353.19</v>
      </c>
      <c r="N442" s="81">
        <f t="shared" si="20"/>
        <v>133100.23000000001</v>
      </c>
    </row>
    <row r="443" spans="1:14" customFormat="1" ht="45" x14ac:dyDescent="0.25">
      <c r="A443" s="42">
        <v>412</v>
      </c>
      <c r="B443" s="22" t="s">
        <v>98</v>
      </c>
      <c r="C443" s="23">
        <v>49</v>
      </c>
      <c r="D443" s="22" t="s">
        <v>111</v>
      </c>
      <c r="E443" s="24" t="s">
        <v>117</v>
      </c>
      <c r="F443" s="72" t="s">
        <v>14</v>
      </c>
      <c r="G443" s="68">
        <v>7.0000000000000007E-2</v>
      </c>
      <c r="H443" s="78">
        <f t="shared" si="18"/>
        <v>308713.57</v>
      </c>
      <c r="I443" s="79">
        <v>21609.95</v>
      </c>
      <c r="J443" s="8"/>
      <c r="K443" s="80"/>
      <c r="L443" s="80"/>
      <c r="M443" s="81">
        <f t="shared" si="19"/>
        <v>329250.71000000002</v>
      </c>
      <c r="N443" s="81">
        <f t="shared" si="20"/>
        <v>23047.55</v>
      </c>
    </row>
    <row r="444" spans="1:14" customFormat="1" ht="45" x14ac:dyDescent="0.25">
      <c r="A444" s="42">
        <v>413</v>
      </c>
      <c r="B444" s="22" t="s">
        <v>98</v>
      </c>
      <c r="C444" s="23">
        <v>50</v>
      </c>
      <c r="D444" s="22" t="s">
        <v>113</v>
      </c>
      <c r="E444" s="24" t="s">
        <v>118</v>
      </c>
      <c r="F444" s="72" t="s">
        <v>14</v>
      </c>
      <c r="G444" s="68">
        <v>0.12</v>
      </c>
      <c r="H444" s="78">
        <f t="shared" si="18"/>
        <v>430554.75</v>
      </c>
      <c r="I444" s="79">
        <v>51666.57</v>
      </c>
      <c r="J444" s="8"/>
      <c r="K444" s="80"/>
      <c r="L444" s="80"/>
      <c r="M444" s="81">
        <f t="shared" si="19"/>
        <v>459197.36</v>
      </c>
      <c r="N444" s="81">
        <f t="shared" si="20"/>
        <v>55103.68</v>
      </c>
    </row>
    <row r="445" spans="1:14" customFormat="1" ht="30" x14ac:dyDescent="0.25">
      <c r="A445" s="42">
        <v>414</v>
      </c>
      <c r="B445" s="22" t="s">
        <v>98</v>
      </c>
      <c r="C445" s="23">
        <v>51</v>
      </c>
      <c r="D445" s="22" t="s">
        <v>70</v>
      </c>
      <c r="E445" s="24" t="s">
        <v>119</v>
      </c>
      <c r="F445" s="72" t="s">
        <v>14</v>
      </c>
      <c r="G445" s="68">
        <v>0.79</v>
      </c>
      <c r="H445" s="78">
        <f t="shared" si="18"/>
        <v>919980.57</v>
      </c>
      <c r="I445" s="79">
        <v>726784.65</v>
      </c>
      <c r="J445" s="8"/>
      <c r="K445" s="80"/>
      <c r="L445" s="80"/>
      <c r="M445" s="81">
        <f t="shared" si="19"/>
        <v>981182.19</v>
      </c>
      <c r="N445" s="81">
        <f t="shared" si="20"/>
        <v>775133.93</v>
      </c>
    </row>
    <row r="446" spans="1:14" customFormat="1" ht="45" x14ac:dyDescent="0.25">
      <c r="A446" s="42">
        <v>415</v>
      </c>
      <c r="B446" s="22" t="s">
        <v>98</v>
      </c>
      <c r="C446" s="23">
        <v>52</v>
      </c>
      <c r="D446" s="22" t="s">
        <v>113</v>
      </c>
      <c r="E446" s="24" t="s">
        <v>120</v>
      </c>
      <c r="F446" s="72" t="s">
        <v>14</v>
      </c>
      <c r="G446" s="68">
        <v>0.79</v>
      </c>
      <c r="H446" s="78">
        <f t="shared" si="18"/>
        <v>559725.37</v>
      </c>
      <c r="I446" s="79">
        <v>442183.04</v>
      </c>
      <c r="J446" s="8"/>
      <c r="K446" s="80"/>
      <c r="L446" s="80"/>
      <c r="M446" s="81">
        <f t="shared" si="19"/>
        <v>596961.05000000005</v>
      </c>
      <c r="N446" s="81">
        <f t="shared" si="20"/>
        <v>471599.23</v>
      </c>
    </row>
    <row r="447" spans="1:14" customFormat="1" ht="45" x14ac:dyDescent="0.25">
      <c r="A447" s="42">
        <v>416</v>
      </c>
      <c r="B447" s="22" t="s">
        <v>98</v>
      </c>
      <c r="C447" s="23">
        <v>53</v>
      </c>
      <c r="D447" s="22" t="s">
        <v>23</v>
      </c>
      <c r="E447" s="24" t="s">
        <v>123</v>
      </c>
      <c r="F447" s="72" t="s">
        <v>25</v>
      </c>
      <c r="G447" s="70">
        <v>7.0000000000000001E-3</v>
      </c>
      <c r="H447" s="78">
        <f t="shared" si="18"/>
        <v>140358.57</v>
      </c>
      <c r="I447" s="79">
        <v>982.51</v>
      </c>
      <c r="J447" s="8"/>
      <c r="K447" s="80"/>
      <c r="L447" s="80"/>
      <c r="M447" s="81">
        <f t="shared" si="19"/>
        <v>149695.91</v>
      </c>
      <c r="N447" s="81">
        <f t="shared" si="20"/>
        <v>1047.8699999999999</v>
      </c>
    </row>
    <row r="448" spans="1:14" customFormat="1" ht="45" x14ac:dyDescent="0.25">
      <c r="A448" s="42">
        <v>417</v>
      </c>
      <c r="B448" s="22" t="s">
        <v>98</v>
      </c>
      <c r="C448" s="23">
        <v>54</v>
      </c>
      <c r="D448" s="22" t="s">
        <v>68</v>
      </c>
      <c r="E448" s="24" t="s">
        <v>124</v>
      </c>
      <c r="F448" s="72" t="s">
        <v>25</v>
      </c>
      <c r="G448" s="68">
        <v>0.09</v>
      </c>
      <c r="H448" s="78">
        <f t="shared" si="18"/>
        <v>165334.78</v>
      </c>
      <c r="I448" s="79">
        <v>14880.13</v>
      </c>
      <c r="J448" s="8"/>
      <c r="K448" s="80"/>
      <c r="L448" s="80"/>
      <c r="M448" s="81">
        <f t="shared" si="19"/>
        <v>176333.66</v>
      </c>
      <c r="N448" s="81">
        <f t="shared" si="20"/>
        <v>15870.03</v>
      </c>
    </row>
    <row r="449" spans="1:14" customFormat="1" ht="60" x14ac:dyDescent="0.25">
      <c r="A449" s="42">
        <v>418</v>
      </c>
      <c r="B449" s="22" t="s">
        <v>98</v>
      </c>
      <c r="C449" s="23">
        <v>55</v>
      </c>
      <c r="D449" s="22" t="s">
        <v>125</v>
      </c>
      <c r="E449" s="24" t="s">
        <v>126</v>
      </c>
      <c r="F449" s="72" t="s">
        <v>28</v>
      </c>
      <c r="G449" s="69">
        <v>460.2</v>
      </c>
      <c r="H449" s="78">
        <f t="shared" si="18"/>
        <v>38.18</v>
      </c>
      <c r="I449" s="79">
        <v>17568.97</v>
      </c>
      <c r="J449" s="8"/>
      <c r="K449" s="80"/>
      <c r="L449" s="80"/>
      <c r="M449" s="81">
        <f t="shared" si="19"/>
        <v>40.72</v>
      </c>
      <c r="N449" s="81">
        <f t="shared" si="20"/>
        <v>18739.34</v>
      </c>
    </row>
    <row r="450" spans="1:14" customFormat="1" ht="60" x14ac:dyDescent="0.25">
      <c r="A450" s="42">
        <v>419</v>
      </c>
      <c r="B450" s="22" t="s">
        <v>98</v>
      </c>
      <c r="C450" s="23">
        <v>56</v>
      </c>
      <c r="D450" s="22" t="s">
        <v>125</v>
      </c>
      <c r="E450" s="24" t="s">
        <v>127</v>
      </c>
      <c r="F450" s="72" t="s">
        <v>28</v>
      </c>
      <c r="G450" s="71">
        <v>810</v>
      </c>
      <c r="H450" s="78">
        <f t="shared" si="18"/>
        <v>38.18</v>
      </c>
      <c r="I450" s="79">
        <v>30923.13</v>
      </c>
      <c r="J450" s="8"/>
      <c r="K450" s="80"/>
      <c r="L450" s="80"/>
      <c r="M450" s="81">
        <f t="shared" si="19"/>
        <v>40.72</v>
      </c>
      <c r="N450" s="81">
        <f t="shared" si="20"/>
        <v>32983.199999999997</v>
      </c>
    </row>
    <row r="451" spans="1:14" customFormat="1" ht="60" x14ac:dyDescent="0.25">
      <c r="A451" s="42">
        <v>420</v>
      </c>
      <c r="B451" s="22" t="s">
        <v>98</v>
      </c>
      <c r="C451" s="23">
        <v>57</v>
      </c>
      <c r="D451" s="22" t="s">
        <v>26</v>
      </c>
      <c r="E451" s="24" t="s">
        <v>128</v>
      </c>
      <c r="F451" s="72" t="s">
        <v>28</v>
      </c>
      <c r="G451" s="71">
        <v>3360</v>
      </c>
      <c r="H451" s="78">
        <f t="shared" si="18"/>
        <v>397.15</v>
      </c>
      <c r="I451" s="79">
        <v>1334409.22</v>
      </c>
      <c r="J451" s="8"/>
      <c r="K451" s="80"/>
      <c r="L451" s="80"/>
      <c r="M451" s="81">
        <f t="shared" si="19"/>
        <v>423.57</v>
      </c>
      <c r="N451" s="81">
        <f t="shared" si="20"/>
        <v>1423195.2</v>
      </c>
    </row>
    <row r="452" spans="1:14" customFormat="1" ht="60" x14ac:dyDescent="0.25">
      <c r="A452" s="42">
        <v>421</v>
      </c>
      <c r="B452" s="22" t="s">
        <v>98</v>
      </c>
      <c r="C452" s="23">
        <v>58</v>
      </c>
      <c r="D452" s="22" t="s">
        <v>26</v>
      </c>
      <c r="E452" s="24" t="s">
        <v>129</v>
      </c>
      <c r="F452" s="72" t="s">
        <v>28</v>
      </c>
      <c r="G452" s="71">
        <v>2330</v>
      </c>
      <c r="H452" s="78">
        <f t="shared" si="18"/>
        <v>397.15</v>
      </c>
      <c r="I452" s="79">
        <v>925349.25</v>
      </c>
      <c r="J452" s="8"/>
      <c r="K452" s="80"/>
      <c r="L452" s="80"/>
      <c r="M452" s="81">
        <f t="shared" si="19"/>
        <v>423.57</v>
      </c>
      <c r="N452" s="81">
        <f t="shared" si="20"/>
        <v>986918.1</v>
      </c>
    </row>
    <row r="453" spans="1:14" customFormat="1" ht="45" x14ac:dyDescent="0.25">
      <c r="A453" s="42">
        <v>422</v>
      </c>
      <c r="B453" s="22" t="s">
        <v>98</v>
      </c>
      <c r="C453" s="23">
        <v>59</v>
      </c>
      <c r="D453" s="22" t="s">
        <v>130</v>
      </c>
      <c r="E453" s="24" t="s">
        <v>131</v>
      </c>
      <c r="F453" s="72" t="s">
        <v>132</v>
      </c>
      <c r="G453" s="70">
        <v>3.3000000000000002E-2</v>
      </c>
      <c r="H453" s="78">
        <f t="shared" si="18"/>
        <v>215894.24</v>
      </c>
      <c r="I453" s="79">
        <v>7124.51</v>
      </c>
      <c r="J453" s="8"/>
      <c r="K453" s="80"/>
      <c r="L453" s="80"/>
      <c r="M453" s="81">
        <f t="shared" si="19"/>
        <v>230256.58</v>
      </c>
      <c r="N453" s="81">
        <f t="shared" si="20"/>
        <v>7598.47</v>
      </c>
    </row>
    <row r="454" spans="1:14" customFormat="1" ht="30" x14ac:dyDescent="0.25">
      <c r="A454" s="42">
        <v>423</v>
      </c>
      <c r="B454" s="22" t="s">
        <v>98</v>
      </c>
      <c r="C454" s="23">
        <v>60</v>
      </c>
      <c r="D454" s="22" t="s">
        <v>53</v>
      </c>
      <c r="E454" s="24" t="s">
        <v>54</v>
      </c>
      <c r="F454" s="72" t="s">
        <v>19</v>
      </c>
      <c r="G454" s="68">
        <v>19.45</v>
      </c>
      <c r="H454" s="78">
        <f t="shared" si="18"/>
        <v>23455.93</v>
      </c>
      <c r="I454" s="79">
        <v>456217.78</v>
      </c>
      <c r="J454" s="8"/>
      <c r="K454" s="80"/>
      <c r="L454" s="80"/>
      <c r="M454" s="81">
        <f t="shared" si="19"/>
        <v>25016.33</v>
      </c>
      <c r="N454" s="81">
        <f t="shared" si="20"/>
        <v>486567.62</v>
      </c>
    </row>
    <row r="455" spans="1:14" customFormat="1" ht="15" x14ac:dyDescent="0.25">
      <c r="A455" s="42">
        <v>424</v>
      </c>
      <c r="B455" s="22" t="s">
        <v>98</v>
      </c>
      <c r="C455" s="31">
        <v>60.1</v>
      </c>
      <c r="D455" s="22" t="s">
        <v>55</v>
      </c>
      <c r="E455" s="24" t="s">
        <v>56</v>
      </c>
      <c r="F455" s="72" t="s">
        <v>57</v>
      </c>
      <c r="G455" s="69">
        <v>427.9</v>
      </c>
      <c r="H455" s="78">
        <f t="shared" si="18"/>
        <v>458.61</v>
      </c>
      <c r="I455" s="79">
        <v>196238.17</v>
      </c>
      <c r="J455" s="8"/>
      <c r="K455" s="80"/>
      <c r="L455" s="80"/>
      <c r="M455" s="81">
        <f t="shared" si="19"/>
        <v>489.12</v>
      </c>
      <c r="N455" s="81">
        <f t="shared" si="20"/>
        <v>209294.45</v>
      </c>
    </row>
    <row r="456" spans="1:14" customFormat="1" ht="60" x14ac:dyDescent="0.25">
      <c r="A456" s="42">
        <v>425</v>
      </c>
      <c r="B456" s="22" t="s">
        <v>98</v>
      </c>
      <c r="C456" s="23">
        <v>61</v>
      </c>
      <c r="D456" s="22" t="s">
        <v>23</v>
      </c>
      <c r="E456" s="24" t="s">
        <v>133</v>
      </c>
      <c r="F456" s="72" t="s">
        <v>25</v>
      </c>
      <c r="G456" s="70">
        <v>0.23599999999999999</v>
      </c>
      <c r="H456" s="78">
        <f t="shared" si="18"/>
        <v>140411.1</v>
      </c>
      <c r="I456" s="79">
        <v>33137.019999999997</v>
      </c>
      <c r="J456" s="8"/>
      <c r="K456" s="80"/>
      <c r="L456" s="80"/>
      <c r="M456" s="81">
        <f t="shared" si="19"/>
        <v>149751.94</v>
      </c>
      <c r="N456" s="81">
        <f t="shared" si="20"/>
        <v>35341.46</v>
      </c>
    </row>
    <row r="457" spans="1:14" customFormat="1" ht="60" x14ac:dyDescent="0.25">
      <c r="A457" s="42">
        <v>426</v>
      </c>
      <c r="B457" s="22" t="s">
        <v>98</v>
      </c>
      <c r="C457" s="23">
        <v>62</v>
      </c>
      <c r="D457" s="22" t="s">
        <v>125</v>
      </c>
      <c r="E457" s="24" t="s">
        <v>134</v>
      </c>
      <c r="F457" s="72" t="s">
        <v>28</v>
      </c>
      <c r="G457" s="69">
        <v>460.2</v>
      </c>
      <c r="H457" s="78">
        <f t="shared" si="18"/>
        <v>38.18</v>
      </c>
      <c r="I457" s="79">
        <v>17568.97</v>
      </c>
      <c r="J457" s="8"/>
      <c r="K457" s="80"/>
      <c r="L457" s="80"/>
      <c r="M457" s="81">
        <f t="shared" si="19"/>
        <v>40.72</v>
      </c>
      <c r="N457" s="81">
        <f t="shared" si="20"/>
        <v>18739.34</v>
      </c>
    </row>
    <row r="458" spans="1:14" customFormat="1" ht="60" x14ac:dyDescent="0.25">
      <c r="A458" s="42">
        <v>427</v>
      </c>
      <c r="B458" s="22" t="s">
        <v>98</v>
      </c>
      <c r="C458" s="23">
        <v>63</v>
      </c>
      <c r="D458" s="22" t="s">
        <v>68</v>
      </c>
      <c r="E458" s="24" t="s">
        <v>135</v>
      </c>
      <c r="F458" s="72" t="s">
        <v>25</v>
      </c>
      <c r="G458" s="70">
        <v>0.40500000000000003</v>
      </c>
      <c r="H458" s="78">
        <f t="shared" si="18"/>
        <v>165338.54</v>
      </c>
      <c r="I458" s="79">
        <v>66962.11</v>
      </c>
      <c r="J458" s="8"/>
      <c r="K458" s="80"/>
      <c r="L458" s="80"/>
      <c r="M458" s="81">
        <f t="shared" si="19"/>
        <v>176337.67</v>
      </c>
      <c r="N458" s="81">
        <f t="shared" si="20"/>
        <v>71416.759999999995</v>
      </c>
    </row>
    <row r="459" spans="1:14" customFormat="1" ht="60" x14ac:dyDescent="0.25">
      <c r="A459" s="42">
        <v>428</v>
      </c>
      <c r="B459" s="22" t="s">
        <v>98</v>
      </c>
      <c r="C459" s="23">
        <v>64</v>
      </c>
      <c r="D459" s="22" t="s">
        <v>125</v>
      </c>
      <c r="E459" s="24" t="s">
        <v>136</v>
      </c>
      <c r="F459" s="72" t="s">
        <v>28</v>
      </c>
      <c r="G459" s="71">
        <v>810</v>
      </c>
      <c r="H459" s="78">
        <f t="shared" si="18"/>
        <v>38.18</v>
      </c>
      <c r="I459" s="79">
        <v>30923.13</v>
      </c>
      <c r="J459" s="8"/>
      <c r="K459" s="80"/>
      <c r="L459" s="80"/>
      <c r="M459" s="81">
        <f t="shared" si="19"/>
        <v>40.72</v>
      </c>
      <c r="N459" s="81">
        <f t="shared" si="20"/>
        <v>32983.199999999997</v>
      </c>
    </row>
    <row r="460" spans="1:14" customFormat="1" ht="30" x14ac:dyDescent="0.25">
      <c r="A460" s="42">
        <v>429</v>
      </c>
      <c r="B460" s="22" t="s">
        <v>98</v>
      </c>
      <c r="C460" s="23">
        <v>65</v>
      </c>
      <c r="D460" s="22" t="s">
        <v>76</v>
      </c>
      <c r="E460" s="24" t="s">
        <v>152</v>
      </c>
      <c r="F460" s="72" t="s">
        <v>78</v>
      </c>
      <c r="G460" s="69">
        <v>3.1</v>
      </c>
      <c r="H460" s="78">
        <f t="shared" si="18"/>
        <v>11273.17</v>
      </c>
      <c r="I460" s="79">
        <v>34946.839999999997</v>
      </c>
      <c r="J460" s="8"/>
      <c r="K460" s="80"/>
      <c r="L460" s="80"/>
      <c r="M460" s="81">
        <f t="shared" si="19"/>
        <v>12023.12</v>
      </c>
      <c r="N460" s="81">
        <f t="shared" si="20"/>
        <v>37271.67</v>
      </c>
    </row>
    <row r="461" spans="1:14" customFormat="1" ht="15" x14ac:dyDescent="0.25">
      <c r="A461" s="42">
        <v>430</v>
      </c>
      <c r="B461" s="22" t="s">
        <v>98</v>
      </c>
      <c r="C461" s="31">
        <v>65.099999999999994</v>
      </c>
      <c r="D461" s="22" t="s">
        <v>79</v>
      </c>
      <c r="E461" s="24" t="s">
        <v>80</v>
      </c>
      <c r="F461" s="72" t="s">
        <v>41</v>
      </c>
      <c r="G461" s="68">
        <v>31.31</v>
      </c>
      <c r="H461" s="78">
        <f t="shared" si="18"/>
        <v>705.5</v>
      </c>
      <c r="I461" s="79">
        <v>22089.29</v>
      </c>
      <c r="J461" s="8"/>
      <c r="K461" s="80"/>
      <c r="L461" s="80"/>
      <c r="M461" s="81">
        <f t="shared" si="19"/>
        <v>752.43</v>
      </c>
      <c r="N461" s="81">
        <f t="shared" si="20"/>
        <v>23558.58</v>
      </c>
    </row>
    <row r="462" spans="1:14" customFormat="1" ht="15" x14ac:dyDescent="0.25">
      <c r="A462" s="42">
        <v>431</v>
      </c>
      <c r="B462" s="22" t="s">
        <v>98</v>
      </c>
      <c r="C462" s="23">
        <v>66</v>
      </c>
      <c r="D462" s="22" t="s">
        <v>138</v>
      </c>
      <c r="E462" s="24" t="s">
        <v>139</v>
      </c>
      <c r="F462" s="72" t="s">
        <v>78</v>
      </c>
      <c r="G462" s="69">
        <v>30.6</v>
      </c>
      <c r="H462" s="78">
        <f t="shared" si="18"/>
        <v>23872.080000000002</v>
      </c>
      <c r="I462" s="79">
        <v>730485.7</v>
      </c>
      <c r="J462" s="8"/>
      <c r="K462" s="80"/>
      <c r="L462" s="80"/>
      <c r="M462" s="81">
        <f t="shared" si="19"/>
        <v>25460.17</v>
      </c>
      <c r="N462" s="81">
        <f t="shared" si="20"/>
        <v>779081.2</v>
      </c>
    </row>
    <row r="463" spans="1:14" customFormat="1" ht="30" x14ac:dyDescent="0.25">
      <c r="A463" s="42">
        <v>432</v>
      </c>
      <c r="B463" s="22" t="s">
        <v>98</v>
      </c>
      <c r="C463" s="23">
        <v>67</v>
      </c>
      <c r="D463" s="22" t="s">
        <v>92</v>
      </c>
      <c r="E463" s="24" t="s">
        <v>140</v>
      </c>
      <c r="F463" s="72" t="s">
        <v>14</v>
      </c>
      <c r="G463" s="68">
        <v>6.48</v>
      </c>
      <c r="H463" s="78">
        <f t="shared" si="18"/>
        <v>70450.960000000006</v>
      </c>
      <c r="I463" s="79">
        <v>456522.23999999999</v>
      </c>
      <c r="J463" s="8"/>
      <c r="K463" s="80"/>
      <c r="L463" s="80"/>
      <c r="M463" s="81">
        <f t="shared" si="19"/>
        <v>75137.7</v>
      </c>
      <c r="N463" s="81">
        <f t="shared" si="20"/>
        <v>486892.3</v>
      </c>
    </row>
    <row r="464" spans="1:14" customFormat="1" ht="15" x14ac:dyDescent="0.25">
      <c r="A464" s="42">
        <v>433</v>
      </c>
      <c r="B464" s="22" t="s">
        <v>98</v>
      </c>
      <c r="C464" s="31">
        <v>67.099999999999994</v>
      </c>
      <c r="D464" s="22" t="s">
        <v>79</v>
      </c>
      <c r="E464" s="24" t="s">
        <v>80</v>
      </c>
      <c r="F464" s="72" t="s">
        <v>41</v>
      </c>
      <c r="G464" s="68">
        <v>654.48</v>
      </c>
      <c r="H464" s="78">
        <f t="shared" ref="H464:H527" si="21">I464/G464</f>
        <v>705.5</v>
      </c>
      <c r="I464" s="79">
        <v>461736.97</v>
      </c>
      <c r="J464" s="8"/>
      <c r="K464" s="80"/>
      <c r="L464" s="80"/>
      <c r="M464" s="81">
        <f t="shared" ref="M464:M527" si="22">H464*$J$9*$K$9</f>
        <v>752.43</v>
      </c>
      <c r="N464" s="81">
        <f t="shared" ref="N464:N527" si="23">G464*M464</f>
        <v>492450.39</v>
      </c>
    </row>
    <row r="465" spans="1:15" customFormat="1" ht="45" x14ac:dyDescent="0.25">
      <c r="A465" s="42">
        <v>434</v>
      </c>
      <c r="B465" s="22" t="s">
        <v>98</v>
      </c>
      <c r="C465" s="23">
        <v>68</v>
      </c>
      <c r="D465" s="22" t="s">
        <v>89</v>
      </c>
      <c r="E465" s="24" t="s">
        <v>142</v>
      </c>
      <c r="F465" s="72" t="s">
        <v>25</v>
      </c>
      <c r="G465" s="70">
        <v>1.319</v>
      </c>
      <c r="H465" s="78">
        <f t="shared" si="21"/>
        <v>64218.9</v>
      </c>
      <c r="I465" s="79">
        <v>84704.73</v>
      </c>
      <c r="J465" s="8"/>
      <c r="K465" s="80"/>
      <c r="L465" s="80"/>
      <c r="M465" s="81">
        <f t="shared" si="22"/>
        <v>68491.06</v>
      </c>
      <c r="N465" s="81">
        <f t="shared" si="23"/>
        <v>90339.71</v>
      </c>
    </row>
    <row r="466" spans="1:15" customFormat="1" ht="15" x14ac:dyDescent="0.25">
      <c r="A466" s="42">
        <v>435</v>
      </c>
      <c r="B466" s="22" t="s">
        <v>98</v>
      </c>
      <c r="C466" s="31">
        <v>68.099999999999994</v>
      </c>
      <c r="D466" s="22" t="s">
        <v>79</v>
      </c>
      <c r="E466" s="24" t="s">
        <v>80</v>
      </c>
      <c r="F466" s="72" t="s">
        <v>41</v>
      </c>
      <c r="G466" s="68">
        <v>1093.83</v>
      </c>
      <c r="H466" s="78">
        <f t="shared" si="21"/>
        <v>705.5</v>
      </c>
      <c r="I466" s="79">
        <v>771699.25</v>
      </c>
      <c r="J466" s="8"/>
      <c r="K466" s="80"/>
      <c r="L466" s="80"/>
      <c r="M466" s="81">
        <f t="shared" si="22"/>
        <v>752.43</v>
      </c>
      <c r="N466" s="81">
        <f t="shared" si="23"/>
        <v>823030.51</v>
      </c>
    </row>
    <row r="467" spans="1:15" customFormat="1" ht="30" x14ac:dyDescent="0.25">
      <c r="A467" s="42">
        <v>436</v>
      </c>
      <c r="B467" s="22" t="s">
        <v>98</v>
      </c>
      <c r="C467" s="23">
        <v>69</v>
      </c>
      <c r="D467" s="22" t="s">
        <v>58</v>
      </c>
      <c r="E467" s="24" t="s">
        <v>143</v>
      </c>
      <c r="F467" s="72" t="s">
        <v>25</v>
      </c>
      <c r="G467" s="70">
        <v>0.90400000000000003</v>
      </c>
      <c r="H467" s="78">
        <f t="shared" si="21"/>
        <v>7772.4</v>
      </c>
      <c r="I467" s="79">
        <v>7026.25</v>
      </c>
      <c r="J467" s="8"/>
      <c r="K467" s="80"/>
      <c r="L467" s="80"/>
      <c r="M467" s="81">
        <f t="shared" si="22"/>
        <v>8289.4599999999991</v>
      </c>
      <c r="N467" s="81">
        <f t="shared" si="23"/>
        <v>7493.67</v>
      </c>
    </row>
    <row r="468" spans="1:15" customFormat="1" ht="15" x14ac:dyDescent="0.25">
      <c r="A468" s="42">
        <v>437</v>
      </c>
      <c r="B468" s="22" t="s">
        <v>98</v>
      </c>
      <c r="C468" s="31">
        <v>69.099999999999994</v>
      </c>
      <c r="D468" s="22" t="s">
        <v>79</v>
      </c>
      <c r="E468" s="24" t="s">
        <v>80</v>
      </c>
      <c r="F468" s="72" t="s">
        <v>41</v>
      </c>
      <c r="G468" s="68">
        <v>503.99</v>
      </c>
      <c r="H468" s="78">
        <f t="shared" si="21"/>
        <v>705.5</v>
      </c>
      <c r="I468" s="79">
        <v>355565.93</v>
      </c>
      <c r="J468" s="8"/>
      <c r="K468" s="80"/>
      <c r="L468" s="80"/>
      <c r="M468" s="81">
        <f t="shared" si="22"/>
        <v>752.43</v>
      </c>
      <c r="N468" s="81">
        <f t="shared" si="23"/>
        <v>379217.2</v>
      </c>
    </row>
    <row r="469" spans="1:15" customFormat="1" ht="60" x14ac:dyDescent="0.25">
      <c r="A469" s="42">
        <v>438</v>
      </c>
      <c r="B469" s="22" t="s">
        <v>98</v>
      </c>
      <c r="C469" s="23">
        <v>70</v>
      </c>
      <c r="D469" s="22" t="s">
        <v>145</v>
      </c>
      <c r="E469" s="24" t="s">
        <v>153</v>
      </c>
      <c r="F469" s="72" t="s">
        <v>28</v>
      </c>
      <c r="G469" s="69">
        <v>-4225.3999999999996</v>
      </c>
      <c r="H469" s="78">
        <f t="shared" si="21"/>
        <v>252.67</v>
      </c>
      <c r="I469" s="79">
        <v>-1067622.07</v>
      </c>
      <c r="J469" s="8"/>
      <c r="K469" s="80"/>
      <c r="L469" s="80"/>
      <c r="M469" s="81">
        <f t="shared" si="22"/>
        <v>269.48</v>
      </c>
      <c r="N469" s="81">
        <f t="shared" si="23"/>
        <v>-1138660.79</v>
      </c>
    </row>
    <row r="470" spans="1:15" customFormat="1" ht="60" x14ac:dyDescent="0.25">
      <c r="A470" s="42">
        <v>439</v>
      </c>
      <c r="B470" s="22" t="s">
        <v>98</v>
      </c>
      <c r="C470" s="23">
        <v>71</v>
      </c>
      <c r="D470" s="22" t="s">
        <v>147</v>
      </c>
      <c r="E470" s="24" t="s">
        <v>148</v>
      </c>
      <c r="F470" s="72" t="s">
        <v>28</v>
      </c>
      <c r="G470" s="69">
        <v>4225.3999999999996</v>
      </c>
      <c r="H470" s="78">
        <f t="shared" si="21"/>
        <v>1077.99</v>
      </c>
      <c r="I470" s="79">
        <v>4554921.57</v>
      </c>
      <c r="J470" s="8"/>
      <c r="K470" s="80"/>
      <c r="L470" s="80"/>
      <c r="M470" s="81">
        <f t="shared" si="22"/>
        <v>1149.7</v>
      </c>
      <c r="N470" s="81">
        <f t="shared" si="23"/>
        <v>4857942.38</v>
      </c>
    </row>
    <row r="471" spans="1:15" customFormat="1" ht="60" x14ac:dyDescent="0.25">
      <c r="A471" s="42">
        <v>440</v>
      </c>
      <c r="B471" s="22" t="s">
        <v>98</v>
      </c>
      <c r="C471" s="23">
        <v>72</v>
      </c>
      <c r="D471" s="22" t="s">
        <v>87</v>
      </c>
      <c r="E471" s="24" t="s">
        <v>149</v>
      </c>
      <c r="F471" s="72" t="s">
        <v>25</v>
      </c>
      <c r="G471" s="70">
        <v>1.319</v>
      </c>
      <c r="H471" s="78">
        <f t="shared" si="21"/>
        <v>64535.6</v>
      </c>
      <c r="I471" s="79">
        <v>85122.46</v>
      </c>
      <c r="J471" s="8"/>
      <c r="K471" s="80"/>
      <c r="L471" s="80"/>
      <c r="M471" s="81">
        <f t="shared" si="22"/>
        <v>68828.820000000007</v>
      </c>
      <c r="N471" s="81">
        <f t="shared" si="23"/>
        <v>90785.21</v>
      </c>
    </row>
    <row r="472" spans="1:15" customFormat="1" ht="45" x14ac:dyDescent="0.25">
      <c r="A472" s="42">
        <v>441</v>
      </c>
      <c r="B472" s="22" t="s">
        <v>98</v>
      </c>
      <c r="C472" s="23">
        <v>73</v>
      </c>
      <c r="D472" s="22" t="s">
        <v>60</v>
      </c>
      <c r="E472" s="24" t="s">
        <v>150</v>
      </c>
      <c r="F472" s="72" t="s">
        <v>25</v>
      </c>
      <c r="G472" s="70">
        <v>0.90400000000000003</v>
      </c>
      <c r="H472" s="78">
        <f t="shared" si="21"/>
        <v>29482.11</v>
      </c>
      <c r="I472" s="79">
        <v>26651.83</v>
      </c>
      <c r="J472" s="8"/>
      <c r="K472" s="80"/>
      <c r="L472" s="80"/>
      <c r="M472" s="81">
        <f t="shared" si="22"/>
        <v>31443.4</v>
      </c>
      <c r="N472" s="81">
        <f t="shared" si="23"/>
        <v>28424.83</v>
      </c>
    </row>
    <row r="473" spans="1:15" customFormat="1" ht="30" x14ac:dyDescent="0.25">
      <c r="A473" s="42">
        <v>442</v>
      </c>
      <c r="B473" s="22" t="s">
        <v>98</v>
      </c>
      <c r="C473" s="23">
        <v>74</v>
      </c>
      <c r="D473" s="22" t="s">
        <v>62</v>
      </c>
      <c r="E473" s="24" t="s">
        <v>151</v>
      </c>
      <c r="F473" s="72" t="s">
        <v>25</v>
      </c>
      <c r="G473" s="70">
        <v>0.90400000000000003</v>
      </c>
      <c r="H473" s="78">
        <f t="shared" si="21"/>
        <v>10294.4</v>
      </c>
      <c r="I473" s="79">
        <v>9306.14</v>
      </c>
      <c r="J473" s="8"/>
      <c r="K473" s="80"/>
      <c r="L473" s="80"/>
      <c r="M473" s="81">
        <f t="shared" si="22"/>
        <v>10979.23</v>
      </c>
      <c r="N473" s="81">
        <f t="shared" si="23"/>
        <v>9925.2199999999993</v>
      </c>
    </row>
    <row r="474" spans="1:15" customFormat="1" ht="30" x14ac:dyDescent="0.25">
      <c r="A474" s="42">
        <v>443</v>
      </c>
      <c r="B474" s="22" t="s">
        <v>98</v>
      </c>
      <c r="C474" s="23">
        <v>75</v>
      </c>
      <c r="D474" s="22" t="s">
        <v>154</v>
      </c>
      <c r="E474" s="24" t="s">
        <v>155</v>
      </c>
      <c r="F474" s="72" t="s">
        <v>156</v>
      </c>
      <c r="G474" s="71">
        <v>2</v>
      </c>
      <c r="H474" s="78">
        <f t="shared" si="21"/>
        <v>3191.75</v>
      </c>
      <c r="I474" s="79">
        <v>6383.5</v>
      </c>
      <c r="J474" s="8"/>
      <c r="K474" s="80"/>
      <c r="L474" s="80"/>
      <c r="M474" s="81">
        <f t="shared" si="22"/>
        <v>3404.08</v>
      </c>
      <c r="N474" s="81">
        <f t="shared" si="23"/>
        <v>6808.16</v>
      </c>
    </row>
    <row r="475" spans="1:15" customFormat="1" ht="30" x14ac:dyDescent="0.25">
      <c r="A475" s="42">
        <v>444</v>
      </c>
      <c r="B475" s="22" t="s">
        <v>98</v>
      </c>
      <c r="C475" s="31">
        <v>75.099999999999994</v>
      </c>
      <c r="D475" s="22" t="s">
        <v>157</v>
      </c>
      <c r="E475" s="24" t="s">
        <v>158</v>
      </c>
      <c r="F475" s="72" t="s">
        <v>159</v>
      </c>
      <c r="G475" s="71">
        <v>2</v>
      </c>
      <c r="H475" s="78">
        <f t="shared" si="21"/>
        <v>3135622.33</v>
      </c>
      <c r="I475" s="79">
        <v>6271244.6500000004</v>
      </c>
      <c r="J475" s="8"/>
      <c r="K475" s="80"/>
      <c r="L475" s="80"/>
      <c r="M475" s="81">
        <f t="shared" si="22"/>
        <v>3344219.31</v>
      </c>
      <c r="N475" s="81">
        <f t="shared" si="23"/>
        <v>6688438.6200000001</v>
      </c>
    </row>
    <row r="476" spans="1:15" customFormat="1" ht="45" x14ac:dyDescent="0.25">
      <c r="A476" s="42">
        <v>445</v>
      </c>
      <c r="B476" s="22" t="s">
        <v>98</v>
      </c>
      <c r="C476" s="23">
        <v>76</v>
      </c>
      <c r="D476" s="22" t="s">
        <v>160</v>
      </c>
      <c r="E476" s="24" t="s">
        <v>161</v>
      </c>
      <c r="F476" s="72" t="s">
        <v>156</v>
      </c>
      <c r="G476" s="71">
        <v>3</v>
      </c>
      <c r="H476" s="78">
        <f t="shared" si="21"/>
        <v>72100.58</v>
      </c>
      <c r="I476" s="79">
        <v>216301.73</v>
      </c>
      <c r="J476" s="8"/>
      <c r="K476" s="80"/>
      <c r="L476" s="80"/>
      <c r="M476" s="81">
        <f t="shared" si="22"/>
        <v>76897.06</v>
      </c>
      <c r="N476" s="81">
        <f t="shared" si="23"/>
        <v>230691.18</v>
      </c>
    </row>
    <row r="477" spans="1:15" customFormat="1" ht="45" x14ac:dyDescent="0.25">
      <c r="A477" s="42">
        <v>446</v>
      </c>
      <c r="B477" s="22" t="s">
        <v>98</v>
      </c>
      <c r="C477" s="31">
        <v>76.099999999999994</v>
      </c>
      <c r="D477" s="22" t="s">
        <v>162</v>
      </c>
      <c r="E477" s="24" t="s">
        <v>163</v>
      </c>
      <c r="F477" s="72" t="s">
        <v>159</v>
      </c>
      <c r="G477" s="71">
        <v>3</v>
      </c>
      <c r="H477" s="78">
        <f t="shared" si="21"/>
        <v>1129391.08</v>
      </c>
      <c r="I477" s="79">
        <v>3388173.24</v>
      </c>
      <c r="J477" s="8"/>
      <c r="K477" s="80"/>
      <c r="L477" s="80"/>
      <c r="M477" s="81">
        <f t="shared" si="22"/>
        <v>1204523.72</v>
      </c>
      <c r="N477" s="81">
        <f t="shared" si="23"/>
        <v>3613571.16</v>
      </c>
      <c r="O477" s="3">
        <f>N477</f>
        <v>3613571.16</v>
      </c>
    </row>
    <row r="478" spans="1:15" customFormat="1" ht="30" x14ac:dyDescent="0.25">
      <c r="A478" s="42">
        <v>447</v>
      </c>
      <c r="B478" s="22" t="s">
        <v>98</v>
      </c>
      <c r="C478" s="23">
        <v>77</v>
      </c>
      <c r="D478" s="22" t="s">
        <v>164</v>
      </c>
      <c r="E478" s="24" t="s">
        <v>165</v>
      </c>
      <c r="F478" s="72" t="s">
        <v>156</v>
      </c>
      <c r="G478" s="71">
        <v>3</v>
      </c>
      <c r="H478" s="78">
        <f t="shared" si="21"/>
        <v>54480.95</v>
      </c>
      <c r="I478" s="79">
        <v>163442.84</v>
      </c>
      <c r="J478" s="8"/>
      <c r="K478" s="80"/>
      <c r="L478" s="80"/>
      <c r="M478" s="81">
        <f t="shared" si="22"/>
        <v>58105.29</v>
      </c>
      <c r="N478" s="81">
        <f t="shared" si="23"/>
        <v>174315.87</v>
      </c>
    </row>
    <row r="479" spans="1:15" customFormat="1" ht="15" x14ac:dyDescent="0.25">
      <c r="A479" s="42">
        <v>448</v>
      </c>
      <c r="B479" s="22" t="s">
        <v>98</v>
      </c>
      <c r="C479" s="31">
        <v>77.099999999999994</v>
      </c>
      <c r="D479" s="22" t="s">
        <v>166</v>
      </c>
      <c r="E479" s="24" t="s">
        <v>167</v>
      </c>
      <c r="F479" s="72" t="s">
        <v>156</v>
      </c>
      <c r="G479" s="71">
        <v>3</v>
      </c>
      <c r="H479" s="78">
        <f t="shared" si="21"/>
        <v>327430.61</v>
      </c>
      <c r="I479" s="79">
        <v>982291.84</v>
      </c>
      <c r="J479" s="8"/>
      <c r="K479" s="80"/>
      <c r="L479" s="80"/>
      <c r="M479" s="81">
        <f t="shared" si="22"/>
        <v>349212.9</v>
      </c>
      <c r="N479" s="81">
        <f t="shared" si="23"/>
        <v>1047638.7</v>
      </c>
    </row>
    <row r="480" spans="1:15" customFormat="1" ht="30" x14ac:dyDescent="0.25">
      <c r="A480" s="42">
        <v>449</v>
      </c>
      <c r="B480" s="22" t="s">
        <v>98</v>
      </c>
      <c r="C480" s="23">
        <v>78</v>
      </c>
      <c r="D480" s="22" t="s">
        <v>168</v>
      </c>
      <c r="E480" s="24" t="s">
        <v>169</v>
      </c>
      <c r="F480" s="72" t="s">
        <v>156</v>
      </c>
      <c r="G480" s="71">
        <v>2</v>
      </c>
      <c r="H480" s="78">
        <f t="shared" si="21"/>
        <v>5752.02</v>
      </c>
      <c r="I480" s="79">
        <v>11504.04</v>
      </c>
      <c r="J480" s="8"/>
      <c r="K480" s="80"/>
      <c r="L480" s="80"/>
      <c r="M480" s="81">
        <f t="shared" si="22"/>
        <v>6134.67</v>
      </c>
      <c r="N480" s="81">
        <f t="shared" si="23"/>
        <v>12269.34</v>
      </c>
    </row>
    <row r="481" spans="1:14" customFormat="1" ht="15" x14ac:dyDescent="0.25">
      <c r="A481" s="42">
        <v>450</v>
      </c>
      <c r="B481" s="22" t="s">
        <v>98</v>
      </c>
      <c r="C481" s="31">
        <v>78.099999999999994</v>
      </c>
      <c r="D481" s="22" t="s">
        <v>170</v>
      </c>
      <c r="E481" s="24" t="s">
        <v>171</v>
      </c>
      <c r="F481" s="72" t="s">
        <v>159</v>
      </c>
      <c r="G481" s="71">
        <v>2</v>
      </c>
      <c r="H481" s="78">
        <f t="shared" si="21"/>
        <v>114258.43</v>
      </c>
      <c r="I481" s="79">
        <v>228516.86</v>
      </c>
      <c r="J481" s="8"/>
      <c r="K481" s="80"/>
      <c r="L481" s="80"/>
      <c r="M481" s="81">
        <f t="shared" si="22"/>
        <v>121859.46</v>
      </c>
      <c r="N481" s="81">
        <f t="shared" si="23"/>
        <v>243718.92</v>
      </c>
    </row>
    <row r="482" spans="1:14" customFormat="1" ht="30" x14ac:dyDescent="0.25">
      <c r="A482" s="42">
        <v>451</v>
      </c>
      <c r="B482" s="22" t="s">
        <v>98</v>
      </c>
      <c r="C482" s="23">
        <v>79</v>
      </c>
      <c r="D482" s="22" t="s">
        <v>172</v>
      </c>
      <c r="E482" s="24" t="s">
        <v>173</v>
      </c>
      <c r="F482" s="72" t="s">
        <v>156</v>
      </c>
      <c r="G482" s="71">
        <v>4</v>
      </c>
      <c r="H482" s="78">
        <f t="shared" si="21"/>
        <v>1962.17</v>
      </c>
      <c r="I482" s="79">
        <v>7848.67</v>
      </c>
      <c r="J482" s="8"/>
      <c r="K482" s="80"/>
      <c r="L482" s="80"/>
      <c r="M482" s="81">
        <f t="shared" si="22"/>
        <v>2092.6999999999998</v>
      </c>
      <c r="N482" s="81">
        <f t="shared" si="23"/>
        <v>8370.7999999999993</v>
      </c>
    </row>
    <row r="483" spans="1:14" customFormat="1" ht="30" x14ac:dyDescent="0.25">
      <c r="A483" s="42">
        <v>452</v>
      </c>
      <c r="B483" s="22" t="s">
        <v>98</v>
      </c>
      <c r="C483" s="31">
        <v>79.099999999999994</v>
      </c>
      <c r="D483" s="22" t="s">
        <v>174</v>
      </c>
      <c r="E483" s="24" t="s">
        <v>175</v>
      </c>
      <c r="F483" s="72" t="s">
        <v>159</v>
      </c>
      <c r="G483" s="71">
        <v>4</v>
      </c>
      <c r="H483" s="78">
        <f t="shared" si="21"/>
        <v>145335.4</v>
      </c>
      <c r="I483" s="79">
        <v>581341.6</v>
      </c>
      <c r="J483" s="8"/>
      <c r="K483" s="80"/>
      <c r="L483" s="80"/>
      <c r="M483" s="81">
        <f t="shared" si="22"/>
        <v>155003.82</v>
      </c>
      <c r="N483" s="81">
        <f t="shared" si="23"/>
        <v>620015.28</v>
      </c>
    </row>
    <row r="484" spans="1:14" customFormat="1" ht="15" x14ac:dyDescent="0.25">
      <c r="A484" s="42">
        <v>453</v>
      </c>
      <c r="B484" s="22" t="s">
        <v>98</v>
      </c>
      <c r="C484" s="31">
        <v>79.2</v>
      </c>
      <c r="D484" s="22" t="s">
        <v>176</v>
      </c>
      <c r="E484" s="24" t="s">
        <v>177</v>
      </c>
      <c r="F484" s="72" t="s">
        <v>159</v>
      </c>
      <c r="G484" s="71">
        <v>4</v>
      </c>
      <c r="H484" s="78">
        <f t="shared" si="21"/>
        <v>2728.17</v>
      </c>
      <c r="I484" s="79">
        <v>10912.68</v>
      </c>
      <c r="J484" s="8"/>
      <c r="K484" s="80"/>
      <c r="L484" s="80"/>
      <c r="M484" s="81">
        <f t="shared" si="22"/>
        <v>2909.66</v>
      </c>
      <c r="N484" s="81">
        <f t="shared" si="23"/>
        <v>11638.64</v>
      </c>
    </row>
    <row r="485" spans="1:14" customFormat="1" ht="15" x14ac:dyDescent="0.25">
      <c r="A485" s="42">
        <v>454</v>
      </c>
      <c r="B485" s="22" t="s">
        <v>98</v>
      </c>
      <c r="C485" s="31">
        <v>79.3</v>
      </c>
      <c r="D485" s="22" t="s">
        <v>178</v>
      </c>
      <c r="E485" s="24" t="s">
        <v>179</v>
      </c>
      <c r="F485" s="72" t="s">
        <v>159</v>
      </c>
      <c r="G485" s="71">
        <v>4</v>
      </c>
      <c r="H485" s="78">
        <f t="shared" si="21"/>
        <v>645.19000000000005</v>
      </c>
      <c r="I485" s="79">
        <v>2580.75</v>
      </c>
      <c r="J485" s="8"/>
      <c r="K485" s="80"/>
      <c r="L485" s="80"/>
      <c r="M485" s="81">
        <f t="shared" si="22"/>
        <v>688.11</v>
      </c>
      <c r="N485" s="81">
        <f t="shared" si="23"/>
        <v>2752.44</v>
      </c>
    </row>
    <row r="486" spans="1:14" customFormat="1" ht="30" x14ac:dyDescent="0.25">
      <c r="A486" s="42">
        <v>455</v>
      </c>
      <c r="B486" s="22" t="s">
        <v>98</v>
      </c>
      <c r="C486" s="23">
        <v>80</v>
      </c>
      <c r="D486" s="22" t="s">
        <v>168</v>
      </c>
      <c r="E486" s="24" t="s">
        <v>180</v>
      </c>
      <c r="F486" s="72" t="s">
        <v>156</v>
      </c>
      <c r="G486" s="71">
        <v>2</v>
      </c>
      <c r="H486" s="78">
        <f t="shared" si="21"/>
        <v>5752.02</v>
      </c>
      <c r="I486" s="79">
        <v>11504.04</v>
      </c>
      <c r="J486" s="8"/>
      <c r="K486" s="80"/>
      <c r="L486" s="80"/>
      <c r="M486" s="81">
        <f t="shared" si="22"/>
        <v>6134.67</v>
      </c>
      <c r="N486" s="81">
        <f t="shared" si="23"/>
        <v>12269.34</v>
      </c>
    </row>
    <row r="487" spans="1:14" customFormat="1" ht="15" x14ac:dyDescent="0.25">
      <c r="A487" s="42">
        <v>456</v>
      </c>
      <c r="B487" s="22" t="s">
        <v>98</v>
      </c>
      <c r="C487" s="31">
        <v>80.099999999999994</v>
      </c>
      <c r="D487" s="22" t="s">
        <v>181</v>
      </c>
      <c r="E487" s="24" t="s">
        <v>182</v>
      </c>
      <c r="F487" s="72" t="s">
        <v>159</v>
      </c>
      <c r="G487" s="71">
        <v>2</v>
      </c>
      <c r="H487" s="78">
        <f t="shared" si="21"/>
        <v>34435.42</v>
      </c>
      <c r="I487" s="79">
        <v>68870.83</v>
      </c>
      <c r="J487" s="8"/>
      <c r="K487" s="80"/>
      <c r="L487" s="80"/>
      <c r="M487" s="81">
        <f t="shared" si="22"/>
        <v>36726.230000000003</v>
      </c>
      <c r="N487" s="81">
        <f t="shared" si="23"/>
        <v>73452.460000000006</v>
      </c>
    </row>
    <row r="488" spans="1:14" customFormat="1" ht="15" x14ac:dyDescent="0.25">
      <c r="A488" s="42">
        <v>457</v>
      </c>
      <c r="B488" s="22" t="s">
        <v>98</v>
      </c>
      <c r="C488" s="31">
        <v>80.2</v>
      </c>
      <c r="D488" s="22" t="s">
        <v>183</v>
      </c>
      <c r="E488" s="24" t="s">
        <v>184</v>
      </c>
      <c r="F488" s="72" t="s">
        <v>159</v>
      </c>
      <c r="G488" s="71">
        <v>2</v>
      </c>
      <c r="H488" s="78">
        <f t="shared" si="21"/>
        <v>7045.82</v>
      </c>
      <c r="I488" s="79">
        <v>14091.64</v>
      </c>
      <c r="J488" s="8"/>
      <c r="K488" s="80"/>
      <c r="L488" s="80"/>
      <c r="M488" s="81">
        <f t="shared" si="22"/>
        <v>7514.54</v>
      </c>
      <c r="N488" s="81">
        <f t="shared" si="23"/>
        <v>15029.08</v>
      </c>
    </row>
    <row r="489" spans="1:14" customFormat="1" ht="15" x14ac:dyDescent="0.25">
      <c r="A489" s="42">
        <v>458</v>
      </c>
      <c r="B489" s="22" t="s">
        <v>98</v>
      </c>
      <c r="C489" s="31">
        <v>80.3</v>
      </c>
      <c r="D489" s="22" t="s">
        <v>176</v>
      </c>
      <c r="E489" s="24" t="s">
        <v>185</v>
      </c>
      <c r="F489" s="72" t="s">
        <v>159</v>
      </c>
      <c r="G489" s="71">
        <v>2</v>
      </c>
      <c r="H489" s="78">
        <f t="shared" si="21"/>
        <v>2728.17</v>
      </c>
      <c r="I489" s="79">
        <v>5456.34</v>
      </c>
      <c r="J489" s="8"/>
      <c r="K489" s="80"/>
      <c r="L489" s="80"/>
      <c r="M489" s="81">
        <f t="shared" si="22"/>
        <v>2909.66</v>
      </c>
      <c r="N489" s="81">
        <f t="shared" si="23"/>
        <v>5819.32</v>
      </c>
    </row>
    <row r="490" spans="1:14" customFormat="1" ht="15" x14ac:dyDescent="0.25">
      <c r="A490" s="42">
        <v>459</v>
      </c>
      <c r="B490" s="22" t="s">
        <v>98</v>
      </c>
      <c r="C490" s="31">
        <v>80.400000000000006</v>
      </c>
      <c r="D490" s="22" t="s">
        <v>186</v>
      </c>
      <c r="E490" s="24" t="s">
        <v>179</v>
      </c>
      <c r="F490" s="72" t="s">
        <v>159</v>
      </c>
      <c r="G490" s="71">
        <v>2</v>
      </c>
      <c r="H490" s="78">
        <f t="shared" si="21"/>
        <v>645.19000000000005</v>
      </c>
      <c r="I490" s="79">
        <v>1290.3699999999999</v>
      </c>
      <c r="J490" s="8"/>
      <c r="K490" s="80"/>
      <c r="L490" s="80"/>
      <c r="M490" s="81">
        <f t="shared" si="22"/>
        <v>688.11</v>
      </c>
      <c r="N490" s="81">
        <f t="shared" si="23"/>
        <v>1376.22</v>
      </c>
    </row>
    <row r="491" spans="1:14" customFormat="1" ht="30" x14ac:dyDescent="0.25">
      <c r="A491" s="42">
        <v>460</v>
      </c>
      <c r="B491" s="22" t="s">
        <v>98</v>
      </c>
      <c r="C491" s="23">
        <v>81</v>
      </c>
      <c r="D491" s="22" t="s">
        <v>187</v>
      </c>
      <c r="E491" s="24" t="s">
        <v>188</v>
      </c>
      <c r="F491" s="72" t="s">
        <v>156</v>
      </c>
      <c r="G491" s="71">
        <v>1</v>
      </c>
      <c r="H491" s="78">
        <f t="shared" si="21"/>
        <v>10713.13</v>
      </c>
      <c r="I491" s="79">
        <v>10713.13</v>
      </c>
      <c r="J491" s="8"/>
      <c r="K491" s="80"/>
      <c r="L491" s="80"/>
      <c r="M491" s="81">
        <f t="shared" si="22"/>
        <v>11425.82</v>
      </c>
      <c r="N491" s="81">
        <f t="shared" si="23"/>
        <v>11425.82</v>
      </c>
    </row>
    <row r="492" spans="1:14" customFormat="1" ht="15" x14ac:dyDescent="0.25">
      <c r="A492" s="42">
        <v>461</v>
      </c>
      <c r="B492" s="22" t="s">
        <v>98</v>
      </c>
      <c r="C492" s="31">
        <v>81.099999999999994</v>
      </c>
      <c r="D492" s="22" t="s">
        <v>189</v>
      </c>
      <c r="E492" s="24" t="s">
        <v>190</v>
      </c>
      <c r="F492" s="72" t="s">
        <v>159</v>
      </c>
      <c r="G492" s="71">
        <v>1</v>
      </c>
      <c r="H492" s="78">
        <f t="shared" si="21"/>
        <v>87742.6</v>
      </c>
      <c r="I492" s="79">
        <v>87742.6</v>
      </c>
      <c r="J492" s="8"/>
      <c r="K492" s="80"/>
      <c r="L492" s="80"/>
      <c r="M492" s="81">
        <f t="shared" si="22"/>
        <v>93579.67</v>
      </c>
      <c r="N492" s="81">
        <f t="shared" si="23"/>
        <v>93579.67</v>
      </c>
    </row>
    <row r="493" spans="1:14" customFormat="1" ht="15" x14ac:dyDescent="0.25">
      <c r="A493" s="42">
        <v>462</v>
      </c>
      <c r="B493" s="22" t="s">
        <v>98</v>
      </c>
      <c r="C493" s="31">
        <v>81.2</v>
      </c>
      <c r="D493" s="22" t="s">
        <v>191</v>
      </c>
      <c r="E493" s="24" t="s">
        <v>184</v>
      </c>
      <c r="F493" s="72" t="s">
        <v>159</v>
      </c>
      <c r="G493" s="71">
        <v>1</v>
      </c>
      <c r="H493" s="78">
        <f t="shared" si="21"/>
        <v>7045.82</v>
      </c>
      <c r="I493" s="79">
        <v>7045.82</v>
      </c>
      <c r="J493" s="8"/>
      <c r="K493" s="80"/>
      <c r="L493" s="80"/>
      <c r="M493" s="81">
        <f t="shared" si="22"/>
        <v>7514.54</v>
      </c>
      <c r="N493" s="81">
        <f t="shared" si="23"/>
        <v>7514.54</v>
      </c>
    </row>
    <row r="494" spans="1:14" customFormat="1" ht="15" x14ac:dyDescent="0.25">
      <c r="A494" s="42">
        <v>463</v>
      </c>
      <c r="B494" s="22" t="s">
        <v>98</v>
      </c>
      <c r="C494" s="31">
        <v>81.3</v>
      </c>
      <c r="D494" s="22" t="s">
        <v>176</v>
      </c>
      <c r="E494" s="24" t="s">
        <v>185</v>
      </c>
      <c r="F494" s="72" t="s">
        <v>159</v>
      </c>
      <c r="G494" s="71">
        <v>1</v>
      </c>
      <c r="H494" s="78">
        <f t="shared" si="21"/>
        <v>2728.17</v>
      </c>
      <c r="I494" s="79">
        <v>2728.17</v>
      </c>
      <c r="J494" s="8"/>
      <c r="K494" s="80"/>
      <c r="L494" s="80"/>
      <c r="M494" s="81">
        <f t="shared" si="22"/>
        <v>2909.66</v>
      </c>
      <c r="N494" s="81">
        <f t="shared" si="23"/>
        <v>2909.66</v>
      </c>
    </row>
    <row r="495" spans="1:14" customFormat="1" ht="15" x14ac:dyDescent="0.25">
      <c r="A495" s="42">
        <v>464</v>
      </c>
      <c r="B495" s="22" t="s">
        <v>98</v>
      </c>
      <c r="C495" s="31">
        <v>81.400000000000006</v>
      </c>
      <c r="D495" s="22" t="s">
        <v>186</v>
      </c>
      <c r="E495" s="24" t="s">
        <v>179</v>
      </c>
      <c r="F495" s="72" t="s">
        <v>159</v>
      </c>
      <c r="G495" s="71">
        <v>1</v>
      </c>
      <c r="H495" s="78">
        <f t="shared" si="21"/>
        <v>645.22</v>
      </c>
      <c r="I495" s="79">
        <v>645.22</v>
      </c>
      <c r="J495" s="8"/>
      <c r="K495" s="80"/>
      <c r="L495" s="80"/>
      <c r="M495" s="81">
        <f t="shared" si="22"/>
        <v>688.14</v>
      </c>
      <c r="N495" s="81">
        <f t="shared" si="23"/>
        <v>688.14</v>
      </c>
    </row>
    <row r="496" spans="1:14" customFormat="1" ht="15" x14ac:dyDescent="0.25">
      <c r="A496" s="42">
        <v>465</v>
      </c>
      <c r="B496" s="22" t="s">
        <v>98</v>
      </c>
      <c r="C496" s="31">
        <v>81.5</v>
      </c>
      <c r="D496" s="22" t="s">
        <v>192</v>
      </c>
      <c r="E496" s="24" t="s">
        <v>193</v>
      </c>
      <c r="F496" s="72" t="s">
        <v>159</v>
      </c>
      <c r="G496" s="71">
        <v>1</v>
      </c>
      <c r="H496" s="78">
        <f t="shared" si="21"/>
        <v>4659.4399999999996</v>
      </c>
      <c r="I496" s="79">
        <v>4659.4399999999996</v>
      </c>
      <c r="J496" s="8"/>
      <c r="K496" s="80"/>
      <c r="L496" s="80"/>
      <c r="M496" s="81">
        <f t="shared" si="22"/>
        <v>4969.41</v>
      </c>
      <c r="N496" s="81">
        <f t="shared" si="23"/>
        <v>4969.41</v>
      </c>
    </row>
    <row r="497" spans="1:14" customFormat="1" ht="45" x14ac:dyDescent="0.25">
      <c r="A497" s="42">
        <v>466</v>
      </c>
      <c r="B497" s="22" t="s">
        <v>98</v>
      </c>
      <c r="C497" s="23">
        <v>82</v>
      </c>
      <c r="D497" s="22" t="s">
        <v>194</v>
      </c>
      <c r="E497" s="24" t="s">
        <v>195</v>
      </c>
      <c r="F497" s="72" t="s">
        <v>196</v>
      </c>
      <c r="G497" s="70">
        <v>8.9999999999999993E-3</v>
      </c>
      <c r="H497" s="78">
        <f t="shared" si="21"/>
        <v>550643.32999999996</v>
      </c>
      <c r="I497" s="79">
        <v>4955.79</v>
      </c>
      <c r="J497" s="8"/>
      <c r="K497" s="80"/>
      <c r="L497" s="80"/>
      <c r="M497" s="81">
        <f t="shared" si="22"/>
        <v>587274.82999999996</v>
      </c>
      <c r="N497" s="81">
        <f t="shared" si="23"/>
        <v>5285.47</v>
      </c>
    </row>
    <row r="498" spans="1:14" customFormat="1" ht="15" x14ac:dyDescent="0.25">
      <c r="A498" s="42">
        <v>467</v>
      </c>
      <c r="B498" s="22" t="s">
        <v>98</v>
      </c>
      <c r="C498" s="31">
        <v>82.1</v>
      </c>
      <c r="D498" s="22" t="s">
        <v>197</v>
      </c>
      <c r="E498" s="24" t="s">
        <v>198</v>
      </c>
      <c r="F498" s="72" t="s">
        <v>97</v>
      </c>
      <c r="G498" s="71">
        <v>9</v>
      </c>
      <c r="H498" s="78">
        <f t="shared" si="21"/>
        <v>5639.01</v>
      </c>
      <c r="I498" s="79">
        <v>50751.07</v>
      </c>
      <c r="J498" s="8"/>
      <c r="K498" s="80"/>
      <c r="L498" s="80"/>
      <c r="M498" s="81">
        <f t="shared" si="22"/>
        <v>6014.14</v>
      </c>
      <c r="N498" s="81">
        <f t="shared" si="23"/>
        <v>54127.26</v>
      </c>
    </row>
    <row r="499" spans="1:14" customFormat="1" ht="15" x14ac:dyDescent="0.25">
      <c r="A499" s="42">
        <v>468</v>
      </c>
      <c r="B499" s="22" t="s">
        <v>98</v>
      </c>
      <c r="C499" s="31">
        <v>82.2</v>
      </c>
      <c r="D499" s="22" t="s">
        <v>199</v>
      </c>
      <c r="E499" s="24" t="s">
        <v>200</v>
      </c>
      <c r="F499" s="72" t="s">
        <v>159</v>
      </c>
      <c r="G499" s="71">
        <v>2</v>
      </c>
      <c r="H499" s="78">
        <f t="shared" si="21"/>
        <v>479.83</v>
      </c>
      <c r="I499" s="79">
        <v>959.66</v>
      </c>
      <c r="J499" s="8"/>
      <c r="K499" s="80"/>
      <c r="L499" s="80"/>
      <c r="M499" s="81">
        <f t="shared" si="22"/>
        <v>511.75</v>
      </c>
      <c r="N499" s="81">
        <f t="shared" si="23"/>
        <v>1023.5</v>
      </c>
    </row>
    <row r="500" spans="1:14" customFormat="1" ht="15" x14ac:dyDescent="0.25">
      <c r="A500" s="42">
        <v>469</v>
      </c>
      <c r="B500" s="22" t="s">
        <v>98</v>
      </c>
      <c r="C500" s="23">
        <v>83</v>
      </c>
      <c r="D500" s="22" t="s">
        <v>201</v>
      </c>
      <c r="E500" s="24" t="s">
        <v>202</v>
      </c>
      <c r="F500" s="72" t="s">
        <v>196</v>
      </c>
      <c r="G500" s="70">
        <v>8.9999999999999993E-3</v>
      </c>
      <c r="H500" s="78">
        <f t="shared" si="21"/>
        <v>35787.78</v>
      </c>
      <c r="I500" s="79">
        <v>322.08999999999997</v>
      </c>
      <c r="J500" s="8"/>
      <c r="K500" s="80"/>
      <c r="L500" s="80"/>
      <c r="M500" s="81">
        <f t="shared" si="22"/>
        <v>38168.559999999998</v>
      </c>
      <c r="N500" s="81">
        <f t="shared" si="23"/>
        <v>343.52</v>
      </c>
    </row>
    <row r="501" spans="1:14" customFormat="1" ht="45" x14ac:dyDescent="0.25">
      <c r="A501" s="42">
        <v>470</v>
      </c>
      <c r="B501" s="22" t="s">
        <v>98</v>
      </c>
      <c r="C501" s="23">
        <v>84</v>
      </c>
      <c r="D501" s="22" t="s">
        <v>203</v>
      </c>
      <c r="E501" s="24" t="s">
        <v>204</v>
      </c>
      <c r="F501" s="72" t="s">
        <v>196</v>
      </c>
      <c r="G501" s="70">
        <v>2E-3</v>
      </c>
      <c r="H501" s="78">
        <f t="shared" si="21"/>
        <v>971785</v>
      </c>
      <c r="I501" s="79">
        <v>1943.57</v>
      </c>
      <c r="J501" s="8"/>
      <c r="K501" s="80"/>
      <c r="L501" s="80"/>
      <c r="M501" s="81">
        <f t="shared" si="22"/>
        <v>1036432.91</v>
      </c>
      <c r="N501" s="81">
        <f t="shared" si="23"/>
        <v>2072.87</v>
      </c>
    </row>
    <row r="502" spans="1:14" customFormat="1" ht="15" x14ac:dyDescent="0.25">
      <c r="A502" s="42">
        <v>471</v>
      </c>
      <c r="B502" s="22" t="s">
        <v>98</v>
      </c>
      <c r="C502" s="31">
        <v>84.1</v>
      </c>
      <c r="D502" s="22" t="s">
        <v>205</v>
      </c>
      <c r="E502" s="24" t="s">
        <v>206</v>
      </c>
      <c r="F502" s="72" t="s">
        <v>97</v>
      </c>
      <c r="G502" s="71">
        <v>2</v>
      </c>
      <c r="H502" s="78">
        <f t="shared" si="21"/>
        <v>9546.4699999999993</v>
      </c>
      <c r="I502" s="79">
        <v>19092.939999999999</v>
      </c>
      <c r="J502" s="8"/>
      <c r="K502" s="80"/>
      <c r="L502" s="80"/>
      <c r="M502" s="81">
        <f t="shared" si="22"/>
        <v>10181.549999999999</v>
      </c>
      <c r="N502" s="81">
        <f t="shared" si="23"/>
        <v>20363.099999999999</v>
      </c>
    </row>
    <row r="503" spans="1:14" customFormat="1" ht="15" x14ac:dyDescent="0.25">
      <c r="A503" s="42">
        <v>472</v>
      </c>
      <c r="B503" s="22" t="s">
        <v>98</v>
      </c>
      <c r="C503" s="31">
        <v>84.2</v>
      </c>
      <c r="D503" s="22" t="s">
        <v>207</v>
      </c>
      <c r="E503" s="24" t="s">
        <v>208</v>
      </c>
      <c r="F503" s="72" t="s">
        <v>159</v>
      </c>
      <c r="G503" s="71">
        <v>1</v>
      </c>
      <c r="H503" s="78">
        <f t="shared" si="21"/>
        <v>634.64</v>
      </c>
      <c r="I503" s="79">
        <v>634.64</v>
      </c>
      <c r="J503" s="8"/>
      <c r="K503" s="80"/>
      <c r="L503" s="80"/>
      <c r="M503" s="81">
        <f t="shared" si="22"/>
        <v>676.86</v>
      </c>
      <c r="N503" s="81">
        <f t="shared" si="23"/>
        <v>676.86</v>
      </c>
    </row>
    <row r="504" spans="1:14" customFormat="1" ht="15" x14ac:dyDescent="0.25">
      <c r="A504" s="42">
        <v>473</v>
      </c>
      <c r="B504" s="22" t="s">
        <v>98</v>
      </c>
      <c r="C504" s="23">
        <v>85</v>
      </c>
      <c r="D504" s="22" t="s">
        <v>209</v>
      </c>
      <c r="E504" s="24" t="s">
        <v>210</v>
      </c>
      <c r="F504" s="72" t="s">
        <v>196</v>
      </c>
      <c r="G504" s="70">
        <v>2E-3</v>
      </c>
      <c r="H504" s="78">
        <f t="shared" si="21"/>
        <v>45850</v>
      </c>
      <c r="I504" s="79">
        <v>91.7</v>
      </c>
      <c r="J504" s="8"/>
      <c r="K504" s="80"/>
      <c r="L504" s="80"/>
      <c r="M504" s="81">
        <f t="shared" si="22"/>
        <v>48900.17</v>
      </c>
      <c r="N504" s="81">
        <f t="shared" si="23"/>
        <v>97.8</v>
      </c>
    </row>
    <row r="505" spans="1:14" customFormat="1" ht="45" x14ac:dyDescent="0.25">
      <c r="A505" s="42">
        <v>474</v>
      </c>
      <c r="B505" s="22" t="s">
        <v>98</v>
      </c>
      <c r="C505" s="23">
        <v>86</v>
      </c>
      <c r="D505" s="22" t="s">
        <v>211</v>
      </c>
      <c r="E505" s="24" t="s">
        <v>212</v>
      </c>
      <c r="F505" s="72" t="s">
        <v>196</v>
      </c>
      <c r="G505" s="70">
        <v>2.012</v>
      </c>
      <c r="H505" s="78">
        <f t="shared" si="21"/>
        <v>3497085.55</v>
      </c>
      <c r="I505" s="79">
        <v>7036136.1200000001</v>
      </c>
      <c r="J505" s="8"/>
      <c r="K505" s="80"/>
      <c r="L505" s="80"/>
      <c r="M505" s="81">
        <f t="shared" si="22"/>
        <v>3729728.84</v>
      </c>
      <c r="N505" s="81">
        <f t="shared" si="23"/>
        <v>7504214.4299999997</v>
      </c>
    </row>
    <row r="506" spans="1:14" customFormat="1" ht="15" x14ac:dyDescent="0.25">
      <c r="A506" s="42">
        <v>475</v>
      </c>
      <c r="B506" s="22" t="s">
        <v>98</v>
      </c>
      <c r="C506" s="31">
        <v>86.1</v>
      </c>
      <c r="D506" s="22" t="s">
        <v>213</v>
      </c>
      <c r="E506" s="24" t="s">
        <v>214</v>
      </c>
      <c r="F506" s="72" t="s">
        <v>97</v>
      </c>
      <c r="G506" s="71">
        <v>2012</v>
      </c>
      <c r="H506" s="78">
        <f t="shared" si="21"/>
        <v>52082.42</v>
      </c>
      <c r="I506" s="79">
        <v>104789819.31999999</v>
      </c>
      <c r="J506" s="8"/>
      <c r="K506" s="80"/>
      <c r="L506" s="80"/>
      <c r="M506" s="81">
        <f t="shared" si="22"/>
        <v>55547.199999999997</v>
      </c>
      <c r="N506" s="81">
        <f t="shared" si="23"/>
        <v>111760966.40000001</v>
      </c>
    </row>
    <row r="507" spans="1:14" customFormat="1" ht="15" x14ac:dyDescent="0.25">
      <c r="A507" s="42">
        <v>476</v>
      </c>
      <c r="B507" s="22" t="s">
        <v>98</v>
      </c>
      <c r="C507" s="31">
        <v>86.2</v>
      </c>
      <c r="D507" s="22" t="s">
        <v>215</v>
      </c>
      <c r="E507" s="24" t="s">
        <v>216</v>
      </c>
      <c r="F507" s="72" t="s">
        <v>159</v>
      </c>
      <c r="G507" s="71">
        <v>317</v>
      </c>
      <c r="H507" s="78">
        <f t="shared" si="21"/>
        <v>6887.78</v>
      </c>
      <c r="I507" s="79">
        <v>2183426.65</v>
      </c>
      <c r="J507" s="8"/>
      <c r="K507" s="80"/>
      <c r="L507" s="80"/>
      <c r="M507" s="81">
        <f t="shared" si="22"/>
        <v>7345.99</v>
      </c>
      <c r="N507" s="81">
        <f t="shared" si="23"/>
        <v>2328678.83</v>
      </c>
    </row>
    <row r="508" spans="1:14" customFormat="1" ht="15" x14ac:dyDescent="0.25">
      <c r="A508" s="42">
        <v>477</v>
      </c>
      <c r="B508" s="22" t="s">
        <v>98</v>
      </c>
      <c r="C508" s="23">
        <v>87</v>
      </c>
      <c r="D508" s="22" t="s">
        <v>217</v>
      </c>
      <c r="E508" s="24" t="s">
        <v>218</v>
      </c>
      <c r="F508" s="72" t="s">
        <v>196</v>
      </c>
      <c r="G508" s="70">
        <v>2.012</v>
      </c>
      <c r="H508" s="78">
        <f t="shared" si="21"/>
        <v>108512.52</v>
      </c>
      <c r="I508" s="79">
        <v>218327.19</v>
      </c>
      <c r="J508" s="8"/>
      <c r="K508" s="80"/>
      <c r="L508" s="80"/>
      <c r="M508" s="81">
        <f t="shared" si="22"/>
        <v>115731.31</v>
      </c>
      <c r="N508" s="81">
        <f t="shared" si="23"/>
        <v>232851.4</v>
      </c>
    </row>
    <row r="509" spans="1:14" customFormat="1" ht="15" x14ac:dyDescent="0.25">
      <c r="A509" s="42">
        <v>478</v>
      </c>
      <c r="B509" s="22" t="s">
        <v>98</v>
      </c>
      <c r="C509" s="23">
        <v>88</v>
      </c>
      <c r="D509" s="22" t="s">
        <v>219</v>
      </c>
      <c r="E509" s="24" t="s">
        <v>220</v>
      </c>
      <c r="F509" s="72" t="s">
        <v>221</v>
      </c>
      <c r="G509" s="70">
        <v>41.908000000000001</v>
      </c>
      <c r="H509" s="78">
        <f t="shared" si="21"/>
        <v>75128.52</v>
      </c>
      <c r="I509" s="79">
        <v>3148486.16</v>
      </c>
      <c r="J509" s="8"/>
      <c r="K509" s="80"/>
      <c r="L509" s="80"/>
      <c r="M509" s="81">
        <f t="shared" si="22"/>
        <v>80126.44</v>
      </c>
      <c r="N509" s="81">
        <f t="shared" si="23"/>
        <v>3357938.85</v>
      </c>
    </row>
    <row r="510" spans="1:14" customFormat="1" ht="30" x14ac:dyDescent="0.25">
      <c r="A510" s="42">
        <v>479</v>
      </c>
      <c r="B510" s="22" t="s">
        <v>98</v>
      </c>
      <c r="C510" s="31">
        <v>88.1</v>
      </c>
      <c r="D510" s="22" t="s">
        <v>222</v>
      </c>
      <c r="E510" s="24" t="s">
        <v>223</v>
      </c>
      <c r="F510" s="72" t="s">
        <v>221</v>
      </c>
      <c r="G510" s="70">
        <v>-41.908000000000001</v>
      </c>
      <c r="H510" s="78">
        <f t="shared" si="21"/>
        <v>38712.53</v>
      </c>
      <c r="I510" s="79">
        <v>-1622364.64</v>
      </c>
      <c r="J510" s="8"/>
      <c r="K510" s="80"/>
      <c r="L510" s="80"/>
      <c r="M510" s="81">
        <f t="shared" si="22"/>
        <v>41287.879999999997</v>
      </c>
      <c r="N510" s="81">
        <f t="shared" si="23"/>
        <v>-1730292.48</v>
      </c>
    </row>
    <row r="511" spans="1:14" customFormat="1" ht="15" x14ac:dyDescent="0.25">
      <c r="A511" s="42">
        <v>480</v>
      </c>
      <c r="B511" s="22" t="s">
        <v>98</v>
      </c>
      <c r="C511" s="31">
        <v>88.2</v>
      </c>
      <c r="D511" s="22" t="s">
        <v>224</v>
      </c>
      <c r="E511" s="24" t="s">
        <v>225</v>
      </c>
      <c r="F511" s="72" t="s">
        <v>159</v>
      </c>
      <c r="G511" s="71">
        <v>2</v>
      </c>
      <c r="H511" s="78">
        <f t="shared" si="21"/>
        <v>238262.36</v>
      </c>
      <c r="I511" s="79">
        <v>476524.72</v>
      </c>
      <c r="J511" s="8"/>
      <c r="K511" s="80"/>
      <c r="L511" s="80"/>
      <c r="M511" s="81">
        <f t="shared" si="22"/>
        <v>254112.74</v>
      </c>
      <c r="N511" s="81">
        <f t="shared" si="23"/>
        <v>508225.48</v>
      </c>
    </row>
    <row r="512" spans="1:14" customFormat="1" ht="15" x14ac:dyDescent="0.25">
      <c r="A512" s="42">
        <v>481</v>
      </c>
      <c r="B512" s="22" t="s">
        <v>98</v>
      </c>
      <c r="C512" s="31">
        <v>88.3</v>
      </c>
      <c r="D512" s="22" t="s">
        <v>226</v>
      </c>
      <c r="E512" s="24" t="s">
        <v>227</v>
      </c>
      <c r="F512" s="72" t="s">
        <v>159</v>
      </c>
      <c r="G512" s="71">
        <v>4</v>
      </c>
      <c r="H512" s="78">
        <f t="shared" si="21"/>
        <v>238960.49</v>
      </c>
      <c r="I512" s="79">
        <v>955841.97</v>
      </c>
      <c r="J512" s="8"/>
      <c r="K512" s="80"/>
      <c r="L512" s="80"/>
      <c r="M512" s="81">
        <f t="shared" si="22"/>
        <v>254857.31</v>
      </c>
      <c r="N512" s="81">
        <f t="shared" si="23"/>
        <v>1019429.24</v>
      </c>
    </row>
    <row r="513" spans="1:14" customFormat="1" ht="15" x14ac:dyDescent="0.25">
      <c r="A513" s="42">
        <v>482</v>
      </c>
      <c r="B513" s="22" t="s">
        <v>98</v>
      </c>
      <c r="C513" s="31">
        <v>88.4</v>
      </c>
      <c r="D513" s="22" t="s">
        <v>228</v>
      </c>
      <c r="E513" s="24" t="s">
        <v>229</v>
      </c>
      <c r="F513" s="72" t="s">
        <v>159</v>
      </c>
      <c r="G513" s="71">
        <v>4</v>
      </c>
      <c r="H513" s="78">
        <f t="shared" si="21"/>
        <v>757439.61</v>
      </c>
      <c r="I513" s="79">
        <v>3029758.43</v>
      </c>
      <c r="J513" s="8"/>
      <c r="K513" s="80"/>
      <c r="L513" s="80"/>
      <c r="M513" s="81">
        <f t="shared" si="22"/>
        <v>807828.21</v>
      </c>
      <c r="N513" s="81">
        <f t="shared" si="23"/>
        <v>3231312.84</v>
      </c>
    </row>
    <row r="514" spans="1:14" customFormat="1" ht="15" x14ac:dyDescent="0.25">
      <c r="A514" s="42">
        <v>483</v>
      </c>
      <c r="B514" s="22" t="s">
        <v>98</v>
      </c>
      <c r="C514" s="31">
        <v>88.5</v>
      </c>
      <c r="D514" s="22" t="s">
        <v>230</v>
      </c>
      <c r="E514" s="24" t="s">
        <v>231</v>
      </c>
      <c r="F514" s="72" t="s">
        <v>159</v>
      </c>
      <c r="G514" s="71">
        <v>2</v>
      </c>
      <c r="H514" s="78">
        <f t="shared" si="21"/>
        <v>256347.28</v>
      </c>
      <c r="I514" s="79">
        <v>512694.56</v>
      </c>
      <c r="J514" s="8"/>
      <c r="K514" s="80"/>
      <c r="L514" s="80"/>
      <c r="M514" s="81">
        <f t="shared" si="22"/>
        <v>273400.76</v>
      </c>
      <c r="N514" s="81">
        <f t="shared" si="23"/>
        <v>546801.52</v>
      </c>
    </row>
    <row r="515" spans="1:14" customFormat="1" ht="15" x14ac:dyDescent="0.25">
      <c r="A515" s="42">
        <v>484</v>
      </c>
      <c r="B515" s="22" t="s">
        <v>98</v>
      </c>
      <c r="C515" s="31">
        <v>88.6</v>
      </c>
      <c r="D515" s="22" t="s">
        <v>232</v>
      </c>
      <c r="E515" s="24" t="s">
        <v>233</v>
      </c>
      <c r="F515" s="72" t="s">
        <v>159</v>
      </c>
      <c r="G515" s="71">
        <v>2</v>
      </c>
      <c r="H515" s="78">
        <f t="shared" si="21"/>
        <v>105401.25</v>
      </c>
      <c r="I515" s="79">
        <v>210802.5</v>
      </c>
      <c r="J515" s="8"/>
      <c r="K515" s="80"/>
      <c r="L515" s="80"/>
      <c r="M515" s="81">
        <f t="shared" si="22"/>
        <v>112413.06</v>
      </c>
      <c r="N515" s="81">
        <f t="shared" si="23"/>
        <v>224826.12</v>
      </c>
    </row>
    <row r="516" spans="1:14" customFormat="1" ht="15" x14ac:dyDescent="0.25">
      <c r="A516" s="42">
        <v>485</v>
      </c>
      <c r="B516" s="22" t="s">
        <v>98</v>
      </c>
      <c r="C516" s="31">
        <v>88.7</v>
      </c>
      <c r="D516" s="22" t="s">
        <v>234</v>
      </c>
      <c r="E516" s="24" t="s">
        <v>235</v>
      </c>
      <c r="F516" s="72" t="s">
        <v>159</v>
      </c>
      <c r="G516" s="71">
        <v>1</v>
      </c>
      <c r="H516" s="78">
        <f t="shared" si="21"/>
        <v>31399.279999999999</v>
      </c>
      <c r="I516" s="79">
        <v>31399.279999999999</v>
      </c>
      <c r="J516" s="8"/>
      <c r="K516" s="80"/>
      <c r="L516" s="80"/>
      <c r="M516" s="81">
        <f t="shared" si="22"/>
        <v>33488.11</v>
      </c>
      <c r="N516" s="81">
        <f t="shared" si="23"/>
        <v>33488.11</v>
      </c>
    </row>
    <row r="517" spans="1:14" customFormat="1" ht="15" x14ac:dyDescent="0.25">
      <c r="A517" s="42">
        <v>486</v>
      </c>
      <c r="B517" s="22" t="s">
        <v>98</v>
      </c>
      <c r="C517" s="31">
        <v>88.8</v>
      </c>
      <c r="D517" s="22" t="s">
        <v>236</v>
      </c>
      <c r="E517" s="24" t="s">
        <v>237</v>
      </c>
      <c r="F517" s="72" t="s">
        <v>159</v>
      </c>
      <c r="G517" s="71">
        <v>9</v>
      </c>
      <c r="H517" s="78">
        <f t="shared" si="21"/>
        <v>240040.94</v>
      </c>
      <c r="I517" s="79">
        <v>2160368.44</v>
      </c>
      <c r="J517" s="8"/>
      <c r="K517" s="80"/>
      <c r="L517" s="80"/>
      <c r="M517" s="81">
        <f t="shared" si="22"/>
        <v>256009.64</v>
      </c>
      <c r="N517" s="81">
        <f t="shared" si="23"/>
        <v>2304086.7599999998</v>
      </c>
    </row>
    <row r="518" spans="1:14" customFormat="1" ht="15" x14ac:dyDescent="0.25">
      <c r="A518" s="42">
        <v>487</v>
      </c>
      <c r="B518" s="22" t="s">
        <v>98</v>
      </c>
      <c r="C518" s="31">
        <v>88.9</v>
      </c>
      <c r="D518" s="22" t="s">
        <v>238</v>
      </c>
      <c r="E518" s="24" t="s">
        <v>239</v>
      </c>
      <c r="F518" s="72" t="s">
        <v>159</v>
      </c>
      <c r="G518" s="71">
        <v>29</v>
      </c>
      <c r="H518" s="78">
        <f t="shared" si="21"/>
        <v>300379.46000000002</v>
      </c>
      <c r="I518" s="79">
        <v>8711004.2200000007</v>
      </c>
      <c r="J518" s="8"/>
      <c r="K518" s="80"/>
      <c r="L518" s="80"/>
      <c r="M518" s="81">
        <f t="shared" si="22"/>
        <v>320362.18</v>
      </c>
      <c r="N518" s="81">
        <f t="shared" si="23"/>
        <v>9290503.2200000007</v>
      </c>
    </row>
    <row r="519" spans="1:14" customFormat="1" ht="15" x14ac:dyDescent="0.25">
      <c r="A519" s="42">
        <v>488</v>
      </c>
      <c r="B519" s="22" t="s">
        <v>98</v>
      </c>
      <c r="C519" s="30">
        <v>88.1</v>
      </c>
      <c r="D519" s="22" t="s">
        <v>240</v>
      </c>
      <c r="E519" s="24" t="s">
        <v>241</v>
      </c>
      <c r="F519" s="72" t="s">
        <v>159</v>
      </c>
      <c r="G519" s="71">
        <v>13</v>
      </c>
      <c r="H519" s="78">
        <f t="shared" si="21"/>
        <v>300379.45</v>
      </c>
      <c r="I519" s="79">
        <v>3904932.91</v>
      </c>
      <c r="J519" s="8"/>
      <c r="K519" s="80"/>
      <c r="L519" s="80"/>
      <c r="M519" s="81">
        <f t="shared" si="22"/>
        <v>320362.15999999997</v>
      </c>
      <c r="N519" s="81">
        <f t="shared" si="23"/>
        <v>4164708.08</v>
      </c>
    </row>
    <row r="520" spans="1:14" customFormat="1" ht="15" x14ac:dyDescent="0.25">
      <c r="A520" s="42">
        <v>489</v>
      </c>
      <c r="B520" s="22" t="s">
        <v>98</v>
      </c>
      <c r="C520" s="30">
        <v>88.11</v>
      </c>
      <c r="D520" s="22" t="s">
        <v>242</v>
      </c>
      <c r="E520" s="24" t="s">
        <v>243</v>
      </c>
      <c r="F520" s="72" t="s">
        <v>159</v>
      </c>
      <c r="G520" s="71">
        <v>11</v>
      </c>
      <c r="H520" s="78">
        <f t="shared" si="21"/>
        <v>23187.96</v>
      </c>
      <c r="I520" s="79">
        <v>255067.51999999999</v>
      </c>
      <c r="J520" s="8"/>
      <c r="K520" s="80"/>
      <c r="L520" s="80"/>
      <c r="M520" s="81">
        <f t="shared" si="22"/>
        <v>24730.54</v>
      </c>
      <c r="N520" s="81">
        <f t="shared" si="23"/>
        <v>272035.94</v>
      </c>
    </row>
    <row r="521" spans="1:14" customFormat="1" ht="15" x14ac:dyDescent="0.25">
      <c r="A521" s="42">
        <v>490</v>
      </c>
      <c r="B521" s="22" t="s">
        <v>98</v>
      </c>
      <c r="C521" s="30">
        <v>88.12</v>
      </c>
      <c r="D521" s="22" t="s">
        <v>244</v>
      </c>
      <c r="E521" s="24" t="s">
        <v>245</v>
      </c>
      <c r="F521" s="72" t="s">
        <v>159</v>
      </c>
      <c r="G521" s="71">
        <v>12</v>
      </c>
      <c r="H521" s="78">
        <f t="shared" si="21"/>
        <v>82861.58</v>
      </c>
      <c r="I521" s="79">
        <v>994338.96</v>
      </c>
      <c r="J521" s="8"/>
      <c r="K521" s="80"/>
      <c r="L521" s="80"/>
      <c r="M521" s="81">
        <f t="shared" si="22"/>
        <v>88373.94</v>
      </c>
      <c r="N521" s="81">
        <f t="shared" si="23"/>
        <v>1060487.28</v>
      </c>
    </row>
    <row r="522" spans="1:14" customFormat="1" ht="15" x14ac:dyDescent="0.25">
      <c r="A522" s="42">
        <v>491</v>
      </c>
      <c r="B522" s="22" t="s">
        <v>98</v>
      </c>
      <c r="C522" s="30">
        <v>88.13</v>
      </c>
      <c r="D522" s="22" t="s">
        <v>246</v>
      </c>
      <c r="E522" s="24" t="s">
        <v>247</v>
      </c>
      <c r="F522" s="72" t="s">
        <v>159</v>
      </c>
      <c r="G522" s="71">
        <v>4</v>
      </c>
      <c r="H522" s="78">
        <f t="shared" si="21"/>
        <v>31166.6</v>
      </c>
      <c r="I522" s="79">
        <v>124666.4</v>
      </c>
      <c r="J522" s="8"/>
      <c r="K522" s="80"/>
      <c r="L522" s="80"/>
      <c r="M522" s="81">
        <f t="shared" si="22"/>
        <v>33239.96</v>
      </c>
      <c r="N522" s="81">
        <f t="shared" si="23"/>
        <v>132959.84</v>
      </c>
    </row>
    <row r="523" spans="1:14" customFormat="1" ht="15" x14ac:dyDescent="0.25">
      <c r="A523" s="42">
        <v>492</v>
      </c>
      <c r="B523" s="22" t="s">
        <v>98</v>
      </c>
      <c r="C523" s="30">
        <v>88.14</v>
      </c>
      <c r="D523" s="22" t="s">
        <v>248</v>
      </c>
      <c r="E523" s="24" t="s">
        <v>249</v>
      </c>
      <c r="F523" s="72" t="s">
        <v>159</v>
      </c>
      <c r="G523" s="71">
        <v>6</v>
      </c>
      <c r="H523" s="78">
        <f t="shared" si="21"/>
        <v>416551.89</v>
      </c>
      <c r="I523" s="79">
        <v>2499311.3199999998</v>
      </c>
      <c r="J523" s="8"/>
      <c r="K523" s="80"/>
      <c r="L523" s="80"/>
      <c r="M523" s="81">
        <f t="shared" si="22"/>
        <v>444262.97</v>
      </c>
      <c r="N523" s="81">
        <f t="shared" si="23"/>
        <v>2665577.8199999998</v>
      </c>
    </row>
    <row r="524" spans="1:14" customFormat="1" ht="30" x14ac:dyDescent="0.25">
      <c r="A524" s="42">
        <v>493</v>
      </c>
      <c r="B524" s="22" t="s">
        <v>98</v>
      </c>
      <c r="C524" s="30">
        <v>88.15</v>
      </c>
      <c r="D524" s="22" t="s">
        <v>250</v>
      </c>
      <c r="E524" s="24" t="s">
        <v>251</v>
      </c>
      <c r="F524" s="72" t="s">
        <v>159</v>
      </c>
      <c r="G524" s="71">
        <v>6</v>
      </c>
      <c r="H524" s="78">
        <f t="shared" si="21"/>
        <v>430780.48</v>
      </c>
      <c r="I524" s="79">
        <v>2584682.89</v>
      </c>
      <c r="J524" s="8"/>
      <c r="K524" s="80"/>
      <c r="L524" s="80"/>
      <c r="M524" s="81">
        <f t="shared" si="22"/>
        <v>459438.11</v>
      </c>
      <c r="N524" s="81">
        <f t="shared" si="23"/>
        <v>2756628.66</v>
      </c>
    </row>
    <row r="525" spans="1:14" customFormat="1" ht="15" x14ac:dyDescent="0.25">
      <c r="A525" s="42">
        <v>494</v>
      </c>
      <c r="B525" s="22" t="s">
        <v>98</v>
      </c>
      <c r="C525" s="30">
        <v>88.16</v>
      </c>
      <c r="D525" s="22" t="s">
        <v>252</v>
      </c>
      <c r="E525" s="24" t="s">
        <v>253</v>
      </c>
      <c r="F525" s="72" t="s">
        <v>159</v>
      </c>
      <c r="G525" s="71">
        <v>1</v>
      </c>
      <c r="H525" s="78">
        <f t="shared" si="21"/>
        <v>254867.95</v>
      </c>
      <c r="I525" s="79">
        <v>254867.95</v>
      </c>
      <c r="J525" s="8"/>
      <c r="K525" s="80"/>
      <c r="L525" s="80"/>
      <c r="M525" s="81">
        <f t="shared" si="22"/>
        <v>271823.02</v>
      </c>
      <c r="N525" s="81">
        <f t="shared" si="23"/>
        <v>271823.02</v>
      </c>
    </row>
    <row r="526" spans="1:14" customFormat="1" ht="15" x14ac:dyDescent="0.25">
      <c r="A526" s="42">
        <v>495</v>
      </c>
      <c r="B526" s="22" t="s">
        <v>98</v>
      </c>
      <c r="C526" s="23">
        <v>89</v>
      </c>
      <c r="D526" s="22" t="s">
        <v>254</v>
      </c>
      <c r="E526" s="24" t="s">
        <v>255</v>
      </c>
      <c r="F526" s="72" t="s">
        <v>221</v>
      </c>
      <c r="G526" s="68">
        <v>1.26</v>
      </c>
      <c r="H526" s="78">
        <f t="shared" si="21"/>
        <v>89565.119999999995</v>
      </c>
      <c r="I526" s="79">
        <v>112852.05</v>
      </c>
      <c r="J526" s="8"/>
      <c r="K526" s="80"/>
      <c r="L526" s="80"/>
      <c r="M526" s="81">
        <f t="shared" si="22"/>
        <v>95523.43</v>
      </c>
      <c r="N526" s="81">
        <f t="shared" si="23"/>
        <v>120359.52</v>
      </c>
    </row>
    <row r="527" spans="1:14" customFormat="1" ht="30" x14ac:dyDescent="0.25">
      <c r="A527" s="42">
        <v>496</v>
      </c>
      <c r="B527" s="22" t="s">
        <v>98</v>
      </c>
      <c r="C527" s="31">
        <v>89.1</v>
      </c>
      <c r="D527" s="22" t="s">
        <v>256</v>
      </c>
      <c r="E527" s="24" t="s">
        <v>257</v>
      </c>
      <c r="F527" s="72" t="s">
        <v>221</v>
      </c>
      <c r="G527" s="68">
        <v>-1.26</v>
      </c>
      <c r="H527" s="78">
        <f t="shared" si="21"/>
        <v>43849.06</v>
      </c>
      <c r="I527" s="79">
        <v>-55249.82</v>
      </c>
      <c r="J527" s="8"/>
      <c r="K527" s="80"/>
      <c r="L527" s="80"/>
      <c r="M527" s="81">
        <f t="shared" si="22"/>
        <v>46766.11</v>
      </c>
      <c r="N527" s="81">
        <f t="shared" si="23"/>
        <v>-58925.3</v>
      </c>
    </row>
    <row r="528" spans="1:14" customFormat="1" ht="45" x14ac:dyDescent="0.25">
      <c r="A528" s="42">
        <v>497</v>
      </c>
      <c r="B528" s="22" t="s">
        <v>98</v>
      </c>
      <c r="C528" s="31">
        <v>89.2</v>
      </c>
      <c r="D528" s="22" t="s">
        <v>258</v>
      </c>
      <c r="E528" s="24" t="s">
        <v>259</v>
      </c>
      <c r="F528" s="72" t="s">
        <v>156</v>
      </c>
      <c r="G528" s="71">
        <v>2</v>
      </c>
      <c r="H528" s="78">
        <f t="shared" ref="H528:H587" si="24">I528/G528</f>
        <v>69850.02</v>
      </c>
      <c r="I528" s="79">
        <v>139700.04</v>
      </c>
      <c r="J528" s="8"/>
      <c r="K528" s="80"/>
      <c r="L528" s="80"/>
      <c r="M528" s="81">
        <f t="shared" ref="M528:M587" si="25">H528*$J$9*$K$9</f>
        <v>74496.789999999994</v>
      </c>
      <c r="N528" s="81">
        <f t="shared" ref="N528:N587" si="26">G528*M528</f>
        <v>148993.57999999999</v>
      </c>
    </row>
    <row r="529" spans="1:14" customFormat="1" ht="45" x14ac:dyDescent="0.25">
      <c r="A529" s="42">
        <v>498</v>
      </c>
      <c r="B529" s="22" t="s">
        <v>98</v>
      </c>
      <c r="C529" s="31">
        <v>89.3</v>
      </c>
      <c r="D529" s="22" t="s">
        <v>260</v>
      </c>
      <c r="E529" s="24" t="s">
        <v>261</v>
      </c>
      <c r="F529" s="72" t="s">
        <v>156</v>
      </c>
      <c r="G529" s="71">
        <v>2</v>
      </c>
      <c r="H529" s="78">
        <f t="shared" si="24"/>
        <v>36148.44</v>
      </c>
      <c r="I529" s="79">
        <v>72296.87</v>
      </c>
      <c r="J529" s="8"/>
      <c r="K529" s="80"/>
      <c r="L529" s="80"/>
      <c r="M529" s="81">
        <f t="shared" si="25"/>
        <v>38553.21</v>
      </c>
      <c r="N529" s="81">
        <f t="shared" si="26"/>
        <v>77106.42</v>
      </c>
    </row>
    <row r="530" spans="1:14" customFormat="1" ht="45" x14ac:dyDescent="0.25">
      <c r="A530" s="42">
        <v>499</v>
      </c>
      <c r="B530" s="22" t="s">
        <v>98</v>
      </c>
      <c r="C530" s="31">
        <v>89.4</v>
      </c>
      <c r="D530" s="22" t="s">
        <v>262</v>
      </c>
      <c r="E530" s="24" t="s">
        <v>263</v>
      </c>
      <c r="F530" s="72" t="s">
        <v>156</v>
      </c>
      <c r="G530" s="71">
        <v>1</v>
      </c>
      <c r="H530" s="78">
        <f t="shared" si="24"/>
        <v>9659.49</v>
      </c>
      <c r="I530" s="79">
        <v>9659.49</v>
      </c>
      <c r="J530" s="8"/>
      <c r="K530" s="80"/>
      <c r="L530" s="80"/>
      <c r="M530" s="81">
        <f t="shared" si="25"/>
        <v>10302.09</v>
      </c>
      <c r="N530" s="81">
        <f t="shared" si="26"/>
        <v>10302.09</v>
      </c>
    </row>
    <row r="531" spans="1:14" customFormat="1" ht="15" x14ac:dyDescent="0.25">
      <c r="A531" s="42">
        <v>500</v>
      </c>
      <c r="B531" s="22" t="s">
        <v>98</v>
      </c>
      <c r="C531" s="31">
        <v>89.5</v>
      </c>
      <c r="D531" s="22" t="s">
        <v>264</v>
      </c>
      <c r="E531" s="24" t="s">
        <v>265</v>
      </c>
      <c r="F531" s="72" t="s">
        <v>159</v>
      </c>
      <c r="G531" s="71">
        <v>6</v>
      </c>
      <c r="H531" s="78">
        <f t="shared" si="24"/>
        <v>16040.41</v>
      </c>
      <c r="I531" s="79">
        <v>96242.43</v>
      </c>
      <c r="J531" s="8"/>
      <c r="K531" s="80"/>
      <c r="L531" s="80"/>
      <c r="M531" s="81">
        <f t="shared" si="25"/>
        <v>17107.5</v>
      </c>
      <c r="N531" s="81">
        <f t="shared" si="26"/>
        <v>102645</v>
      </c>
    </row>
    <row r="532" spans="1:14" customFormat="1" ht="15" x14ac:dyDescent="0.25">
      <c r="A532" s="42">
        <v>501</v>
      </c>
      <c r="B532" s="22" t="s">
        <v>98</v>
      </c>
      <c r="C532" s="23">
        <v>90</v>
      </c>
      <c r="D532" s="22" t="s">
        <v>266</v>
      </c>
      <c r="E532" s="24" t="s">
        <v>267</v>
      </c>
      <c r="F532" s="72" t="s">
        <v>221</v>
      </c>
      <c r="G532" s="70">
        <v>0.51100000000000001</v>
      </c>
      <c r="H532" s="78">
        <f t="shared" si="24"/>
        <v>97462.17</v>
      </c>
      <c r="I532" s="79">
        <v>49803.17</v>
      </c>
      <c r="J532" s="8"/>
      <c r="K532" s="80"/>
      <c r="L532" s="80"/>
      <c r="M532" s="81">
        <f t="shared" si="25"/>
        <v>103945.83</v>
      </c>
      <c r="N532" s="81">
        <f t="shared" si="26"/>
        <v>53116.32</v>
      </c>
    </row>
    <row r="533" spans="1:14" customFormat="1" ht="30" x14ac:dyDescent="0.25">
      <c r="A533" s="42">
        <v>502</v>
      </c>
      <c r="B533" s="22" t="s">
        <v>98</v>
      </c>
      <c r="C533" s="31">
        <v>90.1</v>
      </c>
      <c r="D533" s="22" t="s">
        <v>268</v>
      </c>
      <c r="E533" s="24" t="s">
        <v>269</v>
      </c>
      <c r="F533" s="72" t="s">
        <v>221</v>
      </c>
      <c r="G533" s="70">
        <v>-0.51100000000000001</v>
      </c>
      <c r="H533" s="78">
        <f t="shared" si="24"/>
        <v>46347.51</v>
      </c>
      <c r="I533" s="79">
        <v>-23683.58</v>
      </c>
      <c r="J533" s="8"/>
      <c r="K533" s="80"/>
      <c r="L533" s="80"/>
      <c r="M533" s="81">
        <f t="shared" si="25"/>
        <v>49430.77</v>
      </c>
      <c r="N533" s="81">
        <f t="shared" si="26"/>
        <v>-25259.119999999999</v>
      </c>
    </row>
    <row r="534" spans="1:14" customFormat="1" ht="45" x14ac:dyDescent="0.25">
      <c r="A534" s="42">
        <v>503</v>
      </c>
      <c r="B534" s="22" t="s">
        <v>98</v>
      </c>
      <c r="C534" s="31">
        <v>90.2</v>
      </c>
      <c r="D534" s="22" t="s">
        <v>270</v>
      </c>
      <c r="E534" s="24" t="s">
        <v>271</v>
      </c>
      <c r="F534" s="72" t="s">
        <v>156</v>
      </c>
      <c r="G534" s="71">
        <v>4</v>
      </c>
      <c r="H534" s="78">
        <f t="shared" si="24"/>
        <v>9447.41</v>
      </c>
      <c r="I534" s="79">
        <v>37789.620000000003</v>
      </c>
      <c r="J534" s="8"/>
      <c r="K534" s="80"/>
      <c r="L534" s="80"/>
      <c r="M534" s="81">
        <f t="shared" si="25"/>
        <v>10075.9</v>
      </c>
      <c r="N534" s="81">
        <f t="shared" si="26"/>
        <v>40303.599999999999</v>
      </c>
    </row>
    <row r="535" spans="1:14" customFormat="1" ht="45" x14ac:dyDescent="0.25">
      <c r="A535" s="42">
        <v>504</v>
      </c>
      <c r="B535" s="22" t="s">
        <v>98</v>
      </c>
      <c r="C535" s="31">
        <v>90.3</v>
      </c>
      <c r="D535" s="22" t="s">
        <v>272</v>
      </c>
      <c r="E535" s="24" t="s">
        <v>273</v>
      </c>
      <c r="F535" s="72" t="s">
        <v>156</v>
      </c>
      <c r="G535" s="71">
        <v>2</v>
      </c>
      <c r="H535" s="78">
        <f t="shared" si="24"/>
        <v>5414.84</v>
      </c>
      <c r="I535" s="79">
        <v>10829.67</v>
      </c>
      <c r="J535" s="8"/>
      <c r="K535" s="80"/>
      <c r="L535" s="80"/>
      <c r="M535" s="81">
        <f t="shared" si="25"/>
        <v>5775.06</v>
      </c>
      <c r="N535" s="81">
        <f t="shared" si="26"/>
        <v>11550.12</v>
      </c>
    </row>
    <row r="536" spans="1:14" customFormat="1" ht="45" x14ac:dyDescent="0.25">
      <c r="A536" s="42">
        <v>505</v>
      </c>
      <c r="B536" s="22" t="s">
        <v>98</v>
      </c>
      <c r="C536" s="31">
        <v>90.4</v>
      </c>
      <c r="D536" s="22" t="s">
        <v>274</v>
      </c>
      <c r="E536" s="24" t="s">
        <v>275</v>
      </c>
      <c r="F536" s="72" t="s">
        <v>156</v>
      </c>
      <c r="G536" s="71">
        <v>4</v>
      </c>
      <c r="H536" s="78">
        <f t="shared" si="24"/>
        <v>7771.98</v>
      </c>
      <c r="I536" s="79">
        <v>31087.91</v>
      </c>
      <c r="J536" s="8"/>
      <c r="K536" s="80"/>
      <c r="L536" s="80"/>
      <c r="M536" s="81">
        <f t="shared" si="25"/>
        <v>8289.01</v>
      </c>
      <c r="N536" s="81">
        <f t="shared" si="26"/>
        <v>33156.04</v>
      </c>
    </row>
    <row r="537" spans="1:14" customFormat="1" ht="45" x14ac:dyDescent="0.25">
      <c r="A537" s="42">
        <v>506</v>
      </c>
      <c r="B537" s="22" t="s">
        <v>98</v>
      </c>
      <c r="C537" s="31">
        <v>90.5</v>
      </c>
      <c r="D537" s="22" t="s">
        <v>276</v>
      </c>
      <c r="E537" s="24" t="s">
        <v>277</v>
      </c>
      <c r="F537" s="72" t="s">
        <v>156</v>
      </c>
      <c r="G537" s="71">
        <v>4</v>
      </c>
      <c r="H537" s="78">
        <f t="shared" si="24"/>
        <v>7362.7</v>
      </c>
      <c r="I537" s="79">
        <v>29450.799999999999</v>
      </c>
      <c r="J537" s="8"/>
      <c r="K537" s="80"/>
      <c r="L537" s="80"/>
      <c r="M537" s="81">
        <f t="shared" si="25"/>
        <v>7852.5</v>
      </c>
      <c r="N537" s="81">
        <f t="shared" si="26"/>
        <v>31410</v>
      </c>
    </row>
    <row r="538" spans="1:14" customFormat="1" ht="15" x14ac:dyDescent="0.25">
      <c r="A538" s="42">
        <v>507</v>
      </c>
      <c r="B538" s="22" t="s">
        <v>98</v>
      </c>
      <c r="C538" s="31">
        <v>90.6</v>
      </c>
      <c r="D538" s="22" t="s">
        <v>278</v>
      </c>
      <c r="E538" s="24" t="s">
        <v>279</v>
      </c>
      <c r="F538" s="72" t="s">
        <v>159</v>
      </c>
      <c r="G538" s="71">
        <v>1</v>
      </c>
      <c r="H538" s="78">
        <f t="shared" si="24"/>
        <v>204170.28</v>
      </c>
      <c r="I538" s="79">
        <v>204170.28</v>
      </c>
      <c r="J538" s="8"/>
      <c r="K538" s="80"/>
      <c r="L538" s="80"/>
      <c r="M538" s="81">
        <f t="shared" si="25"/>
        <v>217752.69</v>
      </c>
      <c r="N538" s="81">
        <f t="shared" si="26"/>
        <v>217752.69</v>
      </c>
    </row>
    <row r="539" spans="1:14" customFormat="1" ht="15" x14ac:dyDescent="0.25">
      <c r="A539" s="42">
        <v>508</v>
      </c>
      <c r="B539" s="22" t="s">
        <v>98</v>
      </c>
      <c r="C539" s="31">
        <v>90.7</v>
      </c>
      <c r="D539" s="22" t="s">
        <v>280</v>
      </c>
      <c r="E539" s="24" t="s">
        <v>281</v>
      </c>
      <c r="F539" s="72" t="s">
        <v>159</v>
      </c>
      <c r="G539" s="71">
        <v>4</v>
      </c>
      <c r="H539" s="78">
        <f t="shared" si="24"/>
        <v>192.46</v>
      </c>
      <c r="I539" s="79">
        <v>769.85</v>
      </c>
      <c r="J539" s="8"/>
      <c r="K539" s="80"/>
      <c r="L539" s="80"/>
      <c r="M539" s="81">
        <f t="shared" si="25"/>
        <v>205.26</v>
      </c>
      <c r="N539" s="81">
        <f t="shared" si="26"/>
        <v>821.04</v>
      </c>
    </row>
    <row r="540" spans="1:14" customFormat="1" ht="15" x14ac:dyDescent="0.25">
      <c r="A540" s="42">
        <v>509</v>
      </c>
      <c r="B540" s="22" t="s">
        <v>98</v>
      </c>
      <c r="C540" s="31">
        <v>90.8</v>
      </c>
      <c r="D540" s="22" t="s">
        <v>282</v>
      </c>
      <c r="E540" s="24" t="s">
        <v>200</v>
      </c>
      <c r="F540" s="72" t="s">
        <v>159</v>
      </c>
      <c r="G540" s="71">
        <v>7</v>
      </c>
      <c r="H540" s="78">
        <f t="shared" si="24"/>
        <v>402.43</v>
      </c>
      <c r="I540" s="79">
        <v>2817</v>
      </c>
      <c r="J540" s="8"/>
      <c r="K540" s="80"/>
      <c r="L540" s="80"/>
      <c r="M540" s="81">
        <f t="shared" si="25"/>
        <v>429.2</v>
      </c>
      <c r="N540" s="81">
        <f t="shared" si="26"/>
        <v>3004.4</v>
      </c>
    </row>
    <row r="541" spans="1:14" customFormat="1" ht="15" x14ac:dyDescent="0.25">
      <c r="A541" s="42">
        <v>510</v>
      </c>
      <c r="B541" s="22" t="s">
        <v>98</v>
      </c>
      <c r="C541" s="31">
        <v>90.9</v>
      </c>
      <c r="D541" s="22" t="s">
        <v>283</v>
      </c>
      <c r="E541" s="24" t="s">
        <v>284</v>
      </c>
      <c r="F541" s="72" t="s">
        <v>159</v>
      </c>
      <c r="G541" s="71">
        <v>4</v>
      </c>
      <c r="H541" s="78">
        <f t="shared" si="24"/>
        <v>1067.32</v>
      </c>
      <c r="I541" s="79">
        <v>4269.26</v>
      </c>
      <c r="J541" s="8"/>
      <c r="K541" s="80"/>
      <c r="L541" s="80"/>
      <c r="M541" s="81">
        <f t="shared" si="25"/>
        <v>1138.32</v>
      </c>
      <c r="N541" s="81">
        <f t="shared" si="26"/>
        <v>4553.28</v>
      </c>
    </row>
    <row r="542" spans="1:14" customFormat="1" ht="15" x14ac:dyDescent="0.25">
      <c r="A542" s="42">
        <v>511</v>
      </c>
      <c r="B542" s="22" t="s">
        <v>98</v>
      </c>
      <c r="C542" s="30">
        <v>90.1</v>
      </c>
      <c r="D542" s="22" t="s">
        <v>285</v>
      </c>
      <c r="E542" s="24" t="s">
        <v>216</v>
      </c>
      <c r="F542" s="72" t="s">
        <v>159</v>
      </c>
      <c r="G542" s="71">
        <v>105</v>
      </c>
      <c r="H542" s="78">
        <f t="shared" si="24"/>
        <v>8573.5499999999993</v>
      </c>
      <c r="I542" s="79">
        <v>900222.43</v>
      </c>
      <c r="J542" s="8"/>
      <c r="K542" s="80"/>
      <c r="L542" s="80"/>
      <c r="M542" s="81">
        <f t="shared" si="25"/>
        <v>9143.9</v>
      </c>
      <c r="N542" s="81">
        <f t="shared" si="26"/>
        <v>960109.5</v>
      </c>
    </row>
    <row r="543" spans="1:14" customFormat="1" ht="45" x14ac:dyDescent="0.25">
      <c r="A543" s="42">
        <v>512</v>
      </c>
      <c r="B543" s="22" t="s">
        <v>98</v>
      </c>
      <c r="C543" s="23">
        <v>91</v>
      </c>
      <c r="D543" s="22" t="s">
        <v>286</v>
      </c>
      <c r="E543" s="24" t="s">
        <v>287</v>
      </c>
      <c r="F543" s="72" t="s">
        <v>196</v>
      </c>
      <c r="G543" s="70">
        <v>4.2999999999999997E-2</v>
      </c>
      <c r="H543" s="78">
        <f t="shared" si="24"/>
        <v>7562527.4400000004</v>
      </c>
      <c r="I543" s="79">
        <v>325188.68</v>
      </c>
      <c r="J543" s="8"/>
      <c r="K543" s="80"/>
      <c r="L543" s="80"/>
      <c r="M543" s="81">
        <f t="shared" si="25"/>
        <v>8065623.8700000001</v>
      </c>
      <c r="N543" s="81">
        <f t="shared" si="26"/>
        <v>346821.83</v>
      </c>
    </row>
    <row r="544" spans="1:14" customFormat="1" ht="45" x14ac:dyDescent="0.25">
      <c r="A544" s="42">
        <v>513</v>
      </c>
      <c r="B544" s="22" t="s">
        <v>98</v>
      </c>
      <c r="C544" s="31">
        <v>91.1</v>
      </c>
      <c r="D544" s="22" t="s">
        <v>288</v>
      </c>
      <c r="E544" s="24" t="s">
        <v>289</v>
      </c>
      <c r="F544" s="72" t="s">
        <v>97</v>
      </c>
      <c r="G544" s="70">
        <v>43.171999999999997</v>
      </c>
      <c r="H544" s="78">
        <f t="shared" si="24"/>
        <v>12882.64</v>
      </c>
      <c r="I544" s="79">
        <v>556169.39</v>
      </c>
      <c r="J544" s="8"/>
      <c r="K544" s="80"/>
      <c r="L544" s="80"/>
      <c r="M544" s="81">
        <f t="shared" si="25"/>
        <v>13739.66</v>
      </c>
      <c r="N544" s="81">
        <f t="shared" si="26"/>
        <v>593168.6</v>
      </c>
    </row>
    <row r="545" spans="1:14" customFormat="1" ht="30" x14ac:dyDescent="0.25">
      <c r="A545" s="42">
        <v>514</v>
      </c>
      <c r="B545" s="22" t="s">
        <v>98</v>
      </c>
      <c r="C545" s="23">
        <v>92</v>
      </c>
      <c r="D545" s="22" t="s">
        <v>290</v>
      </c>
      <c r="E545" s="24" t="s">
        <v>291</v>
      </c>
      <c r="F545" s="72" t="s">
        <v>32</v>
      </c>
      <c r="G545" s="68">
        <v>-1.17</v>
      </c>
      <c r="H545" s="78">
        <f t="shared" si="24"/>
        <v>8766.9</v>
      </c>
      <c r="I545" s="79">
        <v>-10257.27</v>
      </c>
      <c r="J545" s="8"/>
      <c r="K545" s="80"/>
      <c r="L545" s="80"/>
      <c r="M545" s="81">
        <f t="shared" si="25"/>
        <v>9350.1200000000008</v>
      </c>
      <c r="N545" s="81">
        <f t="shared" si="26"/>
        <v>-10939.64</v>
      </c>
    </row>
    <row r="546" spans="1:14" customFormat="1" ht="30" x14ac:dyDescent="0.25">
      <c r="A546" s="42">
        <v>515</v>
      </c>
      <c r="B546" s="22" t="s">
        <v>98</v>
      </c>
      <c r="C546" s="23">
        <v>93</v>
      </c>
      <c r="D546" s="22" t="s">
        <v>292</v>
      </c>
      <c r="E546" s="24" t="s">
        <v>293</v>
      </c>
      <c r="F546" s="72" t="s">
        <v>32</v>
      </c>
      <c r="G546" s="68">
        <v>0.43</v>
      </c>
      <c r="H546" s="78">
        <f t="shared" si="24"/>
        <v>196190.79</v>
      </c>
      <c r="I546" s="79">
        <v>84362.04</v>
      </c>
      <c r="J546" s="8"/>
      <c r="K546" s="80"/>
      <c r="L546" s="80"/>
      <c r="M546" s="81">
        <f t="shared" si="25"/>
        <v>209242.36</v>
      </c>
      <c r="N546" s="81">
        <f t="shared" si="26"/>
        <v>89974.21</v>
      </c>
    </row>
    <row r="547" spans="1:14" customFormat="1" ht="15" x14ac:dyDescent="0.25">
      <c r="A547" s="42">
        <v>516</v>
      </c>
      <c r="B547" s="22" t="s">
        <v>98</v>
      </c>
      <c r="C547" s="31">
        <v>93.1</v>
      </c>
      <c r="D547" s="22" t="s">
        <v>294</v>
      </c>
      <c r="E547" s="24" t="s">
        <v>295</v>
      </c>
      <c r="F547" s="72" t="s">
        <v>296</v>
      </c>
      <c r="G547" s="71">
        <v>29</v>
      </c>
      <c r="H547" s="78">
        <f t="shared" si="24"/>
        <v>1614.05</v>
      </c>
      <c r="I547" s="79">
        <v>46807.33</v>
      </c>
      <c r="J547" s="8"/>
      <c r="K547" s="80"/>
      <c r="L547" s="80"/>
      <c r="M547" s="81">
        <f t="shared" si="25"/>
        <v>1721.42</v>
      </c>
      <c r="N547" s="81">
        <f t="shared" si="26"/>
        <v>49921.18</v>
      </c>
    </row>
    <row r="548" spans="1:14" customFormat="1" ht="15" x14ac:dyDescent="0.25">
      <c r="A548" s="42">
        <v>517</v>
      </c>
      <c r="B548" s="22" t="s">
        <v>98</v>
      </c>
      <c r="C548" s="31">
        <v>93.2</v>
      </c>
      <c r="D548" s="22" t="s">
        <v>297</v>
      </c>
      <c r="E548" s="24" t="s">
        <v>298</v>
      </c>
      <c r="F548" s="72" t="s">
        <v>97</v>
      </c>
      <c r="G548" s="71">
        <v>20</v>
      </c>
      <c r="H548" s="78">
        <f t="shared" si="24"/>
        <v>40.6</v>
      </c>
      <c r="I548" s="79">
        <v>811.92</v>
      </c>
      <c r="J548" s="8"/>
      <c r="K548" s="80"/>
      <c r="L548" s="80"/>
      <c r="M548" s="81">
        <f t="shared" si="25"/>
        <v>43.3</v>
      </c>
      <c r="N548" s="81">
        <f t="shared" si="26"/>
        <v>866</v>
      </c>
    </row>
    <row r="549" spans="1:14" customFormat="1" ht="30" x14ac:dyDescent="0.25">
      <c r="A549" s="42">
        <v>518</v>
      </c>
      <c r="B549" s="22" t="s">
        <v>98</v>
      </c>
      <c r="C549" s="23">
        <v>94</v>
      </c>
      <c r="D549" s="22" t="s">
        <v>168</v>
      </c>
      <c r="E549" s="24" t="s">
        <v>299</v>
      </c>
      <c r="F549" s="72" t="s">
        <v>156</v>
      </c>
      <c r="G549" s="71">
        <v>4</v>
      </c>
      <c r="H549" s="78">
        <f t="shared" si="24"/>
        <v>5752.02</v>
      </c>
      <c r="I549" s="79">
        <v>23008.07</v>
      </c>
      <c r="J549" s="8"/>
      <c r="K549" s="80"/>
      <c r="L549" s="80"/>
      <c r="M549" s="81">
        <f t="shared" si="25"/>
        <v>6134.67</v>
      </c>
      <c r="N549" s="81">
        <f t="shared" si="26"/>
        <v>24538.68</v>
      </c>
    </row>
    <row r="550" spans="1:14" customFormat="1" ht="15" x14ac:dyDescent="0.25">
      <c r="A550" s="42">
        <v>519</v>
      </c>
      <c r="B550" s="22" t="s">
        <v>98</v>
      </c>
      <c r="C550" s="31">
        <v>94.1</v>
      </c>
      <c r="D550" s="22" t="s">
        <v>300</v>
      </c>
      <c r="E550" s="24" t="s">
        <v>301</v>
      </c>
      <c r="F550" s="72" t="s">
        <v>156</v>
      </c>
      <c r="G550" s="71">
        <v>4</v>
      </c>
      <c r="H550" s="78">
        <f t="shared" si="24"/>
        <v>38803.25</v>
      </c>
      <c r="I550" s="79">
        <v>155213.01</v>
      </c>
      <c r="J550" s="8"/>
      <c r="K550" s="80"/>
      <c r="L550" s="80"/>
      <c r="M550" s="81">
        <f t="shared" si="25"/>
        <v>41384.629999999997</v>
      </c>
      <c r="N550" s="81">
        <f t="shared" si="26"/>
        <v>165538.51999999999</v>
      </c>
    </row>
    <row r="551" spans="1:14" customFormat="1" ht="30" x14ac:dyDescent="0.25">
      <c r="A551" s="42">
        <v>520</v>
      </c>
      <c r="B551" s="22" t="s">
        <v>98</v>
      </c>
      <c r="C551" s="23">
        <v>95</v>
      </c>
      <c r="D551" s="22" t="s">
        <v>187</v>
      </c>
      <c r="E551" s="24" t="s">
        <v>302</v>
      </c>
      <c r="F551" s="72" t="s">
        <v>156</v>
      </c>
      <c r="G551" s="71">
        <v>1</v>
      </c>
      <c r="H551" s="78">
        <f t="shared" si="24"/>
        <v>10713.13</v>
      </c>
      <c r="I551" s="79">
        <v>10713.13</v>
      </c>
      <c r="J551" s="8"/>
      <c r="K551" s="80"/>
      <c r="L551" s="80"/>
      <c r="M551" s="81">
        <f t="shared" si="25"/>
        <v>11425.82</v>
      </c>
      <c r="N551" s="81">
        <f t="shared" si="26"/>
        <v>11425.82</v>
      </c>
    </row>
    <row r="552" spans="1:14" customFormat="1" ht="15" x14ac:dyDescent="0.25">
      <c r="A552" s="42">
        <v>521</v>
      </c>
      <c r="B552" s="22" t="s">
        <v>98</v>
      </c>
      <c r="C552" s="31">
        <v>95.1</v>
      </c>
      <c r="D552" s="22" t="s">
        <v>303</v>
      </c>
      <c r="E552" s="24" t="s">
        <v>304</v>
      </c>
      <c r="F552" s="72" t="s">
        <v>156</v>
      </c>
      <c r="G552" s="71">
        <v>1</v>
      </c>
      <c r="H552" s="78">
        <f t="shared" si="24"/>
        <v>69110.09</v>
      </c>
      <c r="I552" s="79">
        <v>69110.09</v>
      </c>
      <c r="J552" s="8"/>
      <c r="K552" s="80"/>
      <c r="L552" s="80"/>
      <c r="M552" s="81">
        <f t="shared" si="25"/>
        <v>73707.63</v>
      </c>
      <c r="N552" s="81">
        <f t="shared" si="26"/>
        <v>73707.63</v>
      </c>
    </row>
    <row r="553" spans="1:14" customFormat="1" ht="30" x14ac:dyDescent="0.25">
      <c r="A553" s="42">
        <v>522</v>
      </c>
      <c r="B553" s="22" t="s">
        <v>98</v>
      </c>
      <c r="C553" s="23">
        <v>96</v>
      </c>
      <c r="D553" s="22" t="s">
        <v>305</v>
      </c>
      <c r="E553" s="24" t="s">
        <v>306</v>
      </c>
      <c r="F553" s="72" t="s">
        <v>156</v>
      </c>
      <c r="G553" s="71">
        <v>2</v>
      </c>
      <c r="H553" s="78">
        <f t="shared" si="24"/>
        <v>16511.25</v>
      </c>
      <c r="I553" s="79">
        <v>33022.5</v>
      </c>
      <c r="J553" s="8"/>
      <c r="K553" s="80"/>
      <c r="L553" s="80"/>
      <c r="M553" s="81">
        <f t="shared" si="25"/>
        <v>17609.66</v>
      </c>
      <c r="N553" s="81">
        <f t="shared" si="26"/>
        <v>35219.32</v>
      </c>
    </row>
    <row r="554" spans="1:14" customFormat="1" ht="15" x14ac:dyDescent="0.25">
      <c r="A554" s="42">
        <v>523</v>
      </c>
      <c r="B554" s="22" t="s">
        <v>98</v>
      </c>
      <c r="C554" s="31">
        <v>96.1</v>
      </c>
      <c r="D554" s="22" t="s">
        <v>307</v>
      </c>
      <c r="E554" s="24" t="s">
        <v>308</v>
      </c>
      <c r="F554" s="72" t="s">
        <v>156</v>
      </c>
      <c r="G554" s="71">
        <v>1</v>
      </c>
      <c r="H554" s="78">
        <f t="shared" si="24"/>
        <v>119125.11</v>
      </c>
      <c r="I554" s="79">
        <v>119125.11</v>
      </c>
      <c r="J554" s="8"/>
      <c r="K554" s="80"/>
      <c r="L554" s="80"/>
      <c r="M554" s="81">
        <f t="shared" si="25"/>
        <v>127049.9</v>
      </c>
      <c r="N554" s="81">
        <f t="shared" si="26"/>
        <v>127049.9</v>
      </c>
    </row>
    <row r="555" spans="1:14" customFormat="1" ht="45" x14ac:dyDescent="0.25">
      <c r="A555" s="42">
        <v>524</v>
      </c>
      <c r="B555" s="22" t="s">
        <v>98</v>
      </c>
      <c r="C555" s="23">
        <v>97</v>
      </c>
      <c r="D555" s="22" t="s">
        <v>309</v>
      </c>
      <c r="E555" s="24" t="s">
        <v>310</v>
      </c>
      <c r="F555" s="72" t="s">
        <v>25</v>
      </c>
      <c r="G555" s="70">
        <v>0.253</v>
      </c>
      <c r="H555" s="78">
        <f t="shared" si="24"/>
        <v>127388.42</v>
      </c>
      <c r="I555" s="79">
        <v>32229.27</v>
      </c>
      <c r="J555" s="8"/>
      <c r="K555" s="80"/>
      <c r="L555" s="80"/>
      <c r="M555" s="81">
        <f t="shared" si="25"/>
        <v>135862.92000000001</v>
      </c>
      <c r="N555" s="81">
        <f t="shared" si="26"/>
        <v>34373.32</v>
      </c>
    </row>
    <row r="556" spans="1:14" customFormat="1" ht="45" x14ac:dyDescent="0.25">
      <c r="A556" s="42">
        <v>525</v>
      </c>
      <c r="B556" s="22" t="s">
        <v>98</v>
      </c>
      <c r="C556" s="23">
        <v>98</v>
      </c>
      <c r="D556" s="22" t="s">
        <v>311</v>
      </c>
      <c r="E556" s="24" t="s">
        <v>312</v>
      </c>
      <c r="F556" s="72" t="s">
        <v>25</v>
      </c>
      <c r="G556" s="70">
        <v>0.14199999999999999</v>
      </c>
      <c r="H556" s="78">
        <f t="shared" si="24"/>
        <v>113328.45</v>
      </c>
      <c r="I556" s="79">
        <v>16092.64</v>
      </c>
      <c r="J556" s="8"/>
      <c r="K556" s="80"/>
      <c r="L556" s="80"/>
      <c r="M556" s="81">
        <f t="shared" si="25"/>
        <v>120867.61</v>
      </c>
      <c r="N556" s="81">
        <f t="shared" si="26"/>
        <v>17163.2</v>
      </c>
    </row>
    <row r="557" spans="1:14" customFormat="1" ht="60" x14ac:dyDescent="0.25">
      <c r="A557" s="42">
        <v>526</v>
      </c>
      <c r="B557" s="22" t="s">
        <v>98</v>
      </c>
      <c r="C557" s="23">
        <v>99</v>
      </c>
      <c r="D557" s="22" t="s">
        <v>313</v>
      </c>
      <c r="E557" s="24" t="s">
        <v>314</v>
      </c>
      <c r="F557" s="72" t="s">
        <v>14</v>
      </c>
      <c r="G557" s="68">
        <v>0.11</v>
      </c>
      <c r="H557" s="78">
        <f t="shared" si="24"/>
        <v>392691.91</v>
      </c>
      <c r="I557" s="79">
        <v>43196.11</v>
      </c>
      <c r="J557" s="8"/>
      <c r="K557" s="80"/>
      <c r="L557" s="80"/>
      <c r="M557" s="81">
        <f t="shared" si="25"/>
        <v>418815.7</v>
      </c>
      <c r="N557" s="81">
        <f t="shared" si="26"/>
        <v>46069.73</v>
      </c>
    </row>
    <row r="558" spans="1:14" customFormat="1" ht="45" x14ac:dyDescent="0.25">
      <c r="A558" s="42">
        <v>527</v>
      </c>
      <c r="B558" s="22" t="s">
        <v>98</v>
      </c>
      <c r="C558" s="23">
        <v>100</v>
      </c>
      <c r="D558" s="22" t="s">
        <v>309</v>
      </c>
      <c r="E558" s="24" t="s">
        <v>315</v>
      </c>
      <c r="F558" s="72" t="s">
        <v>25</v>
      </c>
      <c r="G558" s="70">
        <v>2.4E-2</v>
      </c>
      <c r="H558" s="78">
        <f t="shared" si="24"/>
        <v>127385.83</v>
      </c>
      <c r="I558" s="79">
        <v>3057.26</v>
      </c>
      <c r="J558" s="8"/>
      <c r="K558" s="80"/>
      <c r="L558" s="80"/>
      <c r="M558" s="81">
        <f t="shared" si="25"/>
        <v>135860.16</v>
      </c>
      <c r="N558" s="81">
        <f t="shared" si="26"/>
        <v>3260.64</v>
      </c>
    </row>
    <row r="559" spans="1:14" customFormat="1" ht="45" x14ac:dyDescent="0.25">
      <c r="A559" s="42">
        <v>528</v>
      </c>
      <c r="B559" s="22" t="s">
        <v>98</v>
      </c>
      <c r="C559" s="23">
        <v>101</v>
      </c>
      <c r="D559" s="22" t="s">
        <v>68</v>
      </c>
      <c r="E559" s="24" t="s">
        <v>124</v>
      </c>
      <c r="F559" s="72" t="s">
        <v>25</v>
      </c>
      <c r="G559" s="70">
        <v>1.0999999999999999E-2</v>
      </c>
      <c r="H559" s="78">
        <f t="shared" si="24"/>
        <v>165358.18</v>
      </c>
      <c r="I559" s="79">
        <v>1818.94</v>
      </c>
      <c r="J559" s="8"/>
      <c r="K559" s="80"/>
      <c r="L559" s="80"/>
      <c r="M559" s="81">
        <f t="shared" si="25"/>
        <v>176358.62</v>
      </c>
      <c r="N559" s="81">
        <f t="shared" si="26"/>
        <v>1939.94</v>
      </c>
    </row>
    <row r="560" spans="1:14" customFormat="1" ht="60" x14ac:dyDescent="0.25">
      <c r="A560" s="42">
        <v>529</v>
      </c>
      <c r="B560" s="22" t="s">
        <v>98</v>
      </c>
      <c r="C560" s="23">
        <v>102</v>
      </c>
      <c r="D560" s="22" t="s">
        <v>26</v>
      </c>
      <c r="E560" s="24" t="s">
        <v>316</v>
      </c>
      <c r="F560" s="72" t="s">
        <v>28</v>
      </c>
      <c r="G560" s="71">
        <v>493</v>
      </c>
      <c r="H560" s="78">
        <f t="shared" si="24"/>
        <v>397.15</v>
      </c>
      <c r="I560" s="79">
        <v>195792.78</v>
      </c>
      <c r="J560" s="8"/>
      <c r="K560" s="80"/>
      <c r="L560" s="80"/>
      <c r="M560" s="81">
        <f t="shared" si="25"/>
        <v>423.57</v>
      </c>
      <c r="N560" s="81">
        <f t="shared" si="26"/>
        <v>208820.01</v>
      </c>
    </row>
    <row r="561" spans="1:14" customFormat="1" ht="60" x14ac:dyDescent="0.25">
      <c r="A561" s="42">
        <v>530</v>
      </c>
      <c r="B561" s="22" t="s">
        <v>98</v>
      </c>
      <c r="C561" s="23">
        <v>103</v>
      </c>
      <c r="D561" s="22" t="s">
        <v>26</v>
      </c>
      <c r="E561" s="24" t="s">
        <v>317</v>
      </c>
      <c r="F561" s="72" t="s">
        <v>28</v>
      </c>
      <c r="G561" s="71">
        <v>354</v>
      </c>
      <c r="H561" s="78">
        <f t="shared" si="24"/>
        <v>397.15</v>
      </c>
      <c r="I561" s="79">
        <v>140589.54</v>
      </c>
      <c r="J561" s="8"/>
      <c r="K561" s="80"/>
      <c r="L561" s="80"/>
      <c r="M561" s="81">
        <f t="shared" si="25"/>
        <v>423.57</v>
      </c>
      <c r="N561" s="81">
        <f t="shared" si="26"/>
        <v>149943.78</v>
      </c>
    </row>
    <row r="562" spans="1:14" customFormat="1" ht="30" x14ac:dyDescent="0.25">
      <c r="A562" s="42">
        <v>531</v>
      </c>
      <c r="B562" s="22" t="s">
        <v>98</v>
      </c>
      <c r="C562" s="23">
        <v>104</v>
      </c>
      <c r="D562" s="22" t="s">
        <v>318</v>
      </c>
      <c r="E562" s="24" t="s">
        <v>319</v>
      </c>
      <c r="F562" s="72" t="s">
        <v>19</v>
      </c>
      <c r="G562" s="68">
        <v>0.85</v>
      </c>
      <c r="H562" s="78">
        <f t="shared" si="24"/>
        <v>65557.48</v>
      </c>
      <c r="I562" s="79">
        <v>55723.86</v>
      </c>
      <c r="J562" s="8"/>
      <c r="K562" s="80"/>
      <c r="L562" s="80"/>
      <c r="M562" s="81">
        <f t="shared" si="25"/>
        <v>69918.69</v>
      </c>
      <c r="N562" s="81">
        <f t="shared" si="26"/>
        <v>59430.89</v>
      </c>
    </row>
    <row r="563" spans="1:14" customFormat="1" ht="30" x14ac:dyDescent="0.25">
      <c r="A563" s="42">
        <v>532</v>
      </c>
      <c r="B563" s="22" t="s">
        <v>98</v>
      </c>
      <c r="C563" s="23">
        <v>105</v>
      </c>
      <c r="D563" s="22" t="s">
        <v>320</v>
      </c>
      <c r="E563" s="24" t="s">
        <v>321</v>
      </c>
      <c r="F563" s="72" t="s">
        <v>156</v>
      </c>
      <c r="G563" s="71">
        <v>2</v>
      </c>
      <c r="H563" s="78">
        <f t="shared" si="24"/>
        <v>46770.54</v>
      </c>
      <c r="I563" s="79">
        <v>93541.07</v>
      </c>
      <c r="J563" s="8"/>
      <c r="K563" s="80"/>
      <c r="L563" s="80"/>
      <c r="M563" s="81">
        <f t="shared" si="25"/>
        <v>49881.95</v>
      </c>
      <c r="N563" s="81">
        <f t="shared" si="26"/>
        <v>99763.9</v>
      </c>
    </row>
    <row r="564" spans="1:14" customFormat="1" ht="30" x14ac:dyDescent="0.25">
      <c r="A564" s="42">
        <v>533</v>
      </c>
      <c r="B564" s="22" t="s">
        <v>98</v>
      </c>
      <c r="C564" s="23">
        <v>106</v>
      </c>
      <c r="D564" s="22" t="s">
        <v>322</v>
      </c>
      <c r="E564" s="24" t="s">
        <v>323</v>
      </c>
      <c r="F564" s="72" t="s">
        <v>156</v>
      </c>
      <c r="G564" s="71">
        <v>2</v>
      </c>
      <c r="H564" s="78">
        <f t="shared" si="24"/>
        <v>26136.880000000001</v>
      </c>
      <c r="I564" s="79">
        <v>52273.760000000002</v>
      </c>
      <c r="J564" s="8"/>
      <c r="K564" s="80"/>
      <c r="L564" s="80"/>
      <c r="M564" s="81">
        <f t="shared" si="25"/>
        <v>27875.63</v>
      </c>
      <c r="N564" s="81">
        <f t="shared" si="26"/>
        <v>55751.26</v>
      </c>
    </row>
    <row r="565" spans="1:14" customFormat="1" ht="30" x14ac:dyDescent="0.25">
      <c r="A565" s="42">
        <v>534</v>
      </c>
      <c r="B565" s="22" t="s">
        <v>98</v>
      </c>
      <c r="C565" s="23">
        <v>107</v>
      </c>
      <c r="D565" s="22" t="s">
        <v>324</v>
      </c>
      <c r="E565" s="24" t="s">
        <v>325</v>
      </c>
      <c r="F565" s="72" t="s">
        <v>14</v>
      </c>
      <c r="G565" s="70">
        <v>4.8000000000000001E-2</v>
      </c>
      <c r="H565" s="78">
        <f t="shared" si="24"/>
        <v>295618.75</v>
      </c>
      <c r="I565" s="79">
        <v>14189.7</v>
      </c>
      <c r="J565" s="8"/>
      <c r="K565" s="80"/>
      <c r="L565" s="80"/>
      <c r="M565" s="81">
        <f t="shared" si="25"/>
        <v>315284.76</v>
      </c>
      <c r="N565" s="81">
        <f t="shared" si="26"/>
        <v>15133.67</v>
      </c>
    </row>
    <row r="566" spans="1:14" customFormat="1" ht="30" x14ac:dyDescent="0.25">
      <c r="A566" s="42">
        <v>535</v>
      </c>
      <c r="B566" s="22" t="s">
        <v>98</v>
      </c>
      <c r="C566" s="23">
        <v>108</v>
      </c>
      <c r="D566" s="22" t="s">
        <v>326</v>
      </c>
      <c r="E566" s="24" t="s">
        <v>327</v>
      </c>
      <c r="F566" s="72" t="s">
        <v>44</v>
      </c>
      <c r="G566" s="69">
        <v>0.2</v>
      </c>
      <c r="H566" s="78">
        <f t="shared" si="24"/>
        <v>337975.2</v>
      </c>
      <c r="I566" s="79">
        <v>67595.039999999994</v>
      </c>
      <c r="J566" s="8"/>
      <c r="K566" s="80"/>
      <c r="L566" s="80"/>
      <c r="M566" s="81">
        <f t="shared" si="25"/>
        <v>360458.97</v>
      </c>
      <c r="N566" s="81">
        <f t="shared" si="26"/>
        <v>72091.789999999994</v>
      </c>
    </row>
    <row r="567" spans="1:14" customFormat="1" ht="30" x14ac:dyDescent="0.25">
      <c r="A567" s="42">
        <v>536</v>
      </c>
      <c r="B567" s="22" t="s">
        <v>98</v>
      </c>
      <c r="C567" s="23">
        <v>109</v>
      </c>
      <c r="D567" s="22" t="s">
        <v>328</v>
      </c>
      <c r="E567" s="24" t="s">
        <v>329</v>
      </c>
      <c r="F567" s="72" t="s">
        <v>44</v>
      </c>
      <c r="G567" s="69">
        <v>1.2</v>
      </c>
      <c r="H567" s="78">
        <f t="shared" si="24"/>
        <v>160895.35999999999</v>
      </c>
      <c r="I567" s="79">
        <v>193074.43</v>
      </c>
      <c r="J567" s="8"/>
      <c r="K567" s="80"/>
      <c r="L567" s="80"/>
      <c r="M567" s="81">
        <f t="shared" si="25"/>
        <v>171598.91</v>
      </c>
      <c r="N567" s="81">
        <f t="shared" si="26"/>
        <v>205918.69</v>
      </c>
    </row>
    <row r="568" spans="1:14" customFormat="1" ht="30" x14ac:dyDescent="0.25">
      <c r="A568" s="42">
        <v>537</v>
      </c>
      <c r="B568" s="22" t="s">
        <v>98</v>
      </c>
      <c r="C568" s="23">
        <v>110</v>
      </c>
      <c r="D568" s="22" t="s">
        <v>330</v>
      </c>
      <c r="E568" s="24" t="s">
        <v>331</v>
      </c>
      <c r="F568" s="72" t="s">
        <v>14</v>
      </c>
      <c r="G568" s="70">
        <v>4.8000000000000001E-2</v>
      </c>
      <c r="H568" s="78">
        <f t="shared" si="24"/>
        <v>134257.5</v>
      </c>
      <c r="I568" s="79">
        <v>6444.36</v>
      </c>
      <c r="J568" s="8"/>
      <c r="K568" s="80"/>
      <c r="L568" s="80"/>
      <c r="M568" s="81">
        <f t="shared" si="25"/>
        <v>143188.97</v>
      </c>
      <c r="N568" s="81">
        <f t="shared" si="26"/>
        <v>6873.07</v>
      </c>
    </row>
    <row r="569" spans="1:14" customFormat="1" ht="30" x14ac:dyDescent="0.25">
      <c r="A569" s="42">
        <v>538</v>
      </c>
      <c r="B569" s="22" t="s">
        <v>98</v>
      </c>
      <c r="C569" s="23">
        <v>111</v>
      </c>
      <c r="D569" s="22" t="s">
        <v>326</v>
      </c>
      <c r="E569" s="24" t="s">
        <v>332</v>
      </c>
      <c r="F569" s="72" t="s">
        <v>44</v>
      </c>
      <c r="G569" s="69">
        <v>0.2</v>
      </c>
      <c r="H569" s="78">
        <f t="shared" si="24"/>
        <v>253691.05</v>
      </c>
      <c r="I569" s="79">
        <v>50738.21</v>
      </c>
      <c r="J569" s="8"/>
      <c r="K569" s="80"/>
      <c r="L569" s="80"/>
      <c r="M569" s="81">
        <f t="shared" si="25"/>
        <v>270567.82</v>
      </c>
      <c r="N569" s="81">
        <f t="shared" si="26"/>
        <v>54113.56</v>
      </c>
    </row>
    <row r="570" spans="1:14" customFormat="1" ht="30" x14ac:dyDescent="0.25">
      <c r="A570" s="42">
        <v>539</v>
      </c>
      <c r="B570" s="22" t="s">
        <v>98</v>
      </c>
      <c r="C570" s="23">
        <v>112</v>
      </c>
      <c r="D570" s="22" t="s">
        <v>328</v>
      </c>
      <c r="E570" s="24" t="s">
        <v>333</v>
      </c>
      <c r="F570" s="72" t="s">
        <v>44</v>
      </c>
      <c r="G570" s="69">
        <v>1.2</v>
      </c>
      <c r="H570" s="78">
        <f t="shared" si="24"/>
        <v>122112.91</v>
      </c>
      <c r="I570" s="79">
        <v>146535.49</v>
      </c>
      <c r="J570" s="8"/>
      <c r="K570" s="80"/>
      <c r="L570" s="80"/>
      <c r="M570" s="81">
        <f t="shared" si="25"/>
        <v>130236.46</v>
      </c>
      <c r="N570" s="81">
        <f t="shared" si="26"/>
        <v>156283.75</v>
      </c>
    </row>
    <row r="571" spans="1:14" customFormat="1" ht="45" x14ac:dyDescent="0.25">
      <c r="A571" s="42">
        <v>540</v>
      </c>
      <c r="B571" s="22" t="s">
        <v>98</v>
      </c>
      <c r="C571" s="23">
        <v>113</v>
      </c>
      <c r="D571" s="22" t="s">
        <v>334</v>
      </c>
      <c r="E571" s="24" t="s">
        <v>335</v>
      </c>
      <c r="F571" s="72" t="s">
        <v>32</v>
      </c>
      <c r="G571" s="68">
        <v>0.57999999999999996</v>
      </c>
      <c r="H571" s="78">
        <f t="shared" si="24"/>
        <v>147395.5</v>
      </c>
      <c r="I571" s="79">
        <v>85489.39</v>
      </c>
      <c r="J571" s="8"/>
      <c r="K571" s="80"/>
      <c r="L571" s="80"/>
      <c r="M571" s="81">
        <f t="shared" si="25"/>
        <v>157200.97</v>
      </c>
      <c r="N571" s="81">
        <f t="shared" si="26"/>
        <v>91176.56</v>
      </c>
    </row>
    <row r="572" spans="1:14" customFormat="1" ht="15" x14ac:dyDescent="0.25">
      <c r="A572" s="42">
        <v>541</v>
      </c>
      <c r="B572" s="22" t="s">
        <v>98</v>
      </c>
      <c r="C572" s="31">
        <v>113.1</v>
      </c>
      <c r="D572" s="22" t="s">
        <v>336</v>
      </c>
      <c r="E572" s="24" t="s">
        <v>337</v>
      </c>
      <c r="F572" s="72" t="s">
        <v>221</v>
      </c>
      <c r="G572" s="71">
        <v>22</v>
      </c>
      <c r="H572" s="78">
        <f t="shared" si="24"/>
        <v>8621.15</v>
      </c>
      <c r="I572" s="79">
        <v>189665.23</v>
      </c>
      <c r="J572" s="8"/>
      <c r="K572" s="80"/>
      <c r="L572" s="80"/>
      <c r="M572" s="81">
        <f t="shared" si="25"/>
        <v>9194.67</v>
      </c>
      <c r="N572" s="81">
        <f t="shared" si="26"/>
        <v>202282.74</v>
      </c>
    </row>
    <row r="573" spans="1:14" customFormat="1" ht="105" x14ac:dyDescent="0.25">
      <c r="A573" s="42">
        <v>542</v>
      </c>
      <c r="B573" s="22" t="s">
        <v>98</v>
      </c>
      <c r="C573" s="23">
        <v>114</v>
      </c>
      <c r="D573" s="22" t="s">
        <v>338</v>
      </c>
      <c r="E573" s="24" t="s">
        <v>339</v>
      </c>
      <c r="F573" s="72" t="s">
        <v>32</v>
      </c>
      <c r="G573" s="68">
        <v>0.37</v>
      </c>
      <c r="H573" s="78">
        <f t="shared" si="24"/>
        <v>1656691.81</v>
      </c>
      <c r="I573" s="79">
        <v>612975.97</v>
      </c>
      <c r="J573" s="8"/>
      <c r="K573" s="80"/>
      <c r="L573" s="80"/>
      <c r="M573" s="81">
        <f t="shared" si="25"/>
        <v>1766903.08</v>
      </c>
      <c r="N573" s="81">
        <f t="shared" si="26"/>
        <v>653754.14</v>
      </c>
    </row>
    <row r="574" spans="1:14" customFormat="1" ht="45" x14ac:dyDescent="0.25">
      <c r="A574" s="42">
        <v>543</v>
      </c>
      <c r="B574" s="22" t="s">
        <v>98</v>
      </c>
      <c r="C574" s="23">
        <v>115</v>
      </c>
      <c r="D574" s="22" t="s">
        <v>286</v>
      </c>
      <c r="E574" s="24" t="s">
        <v>287</v>
      </c>
      <c r="F574" s="72" t="s">
        <v>196</v>
      </c>
      <c r="G574" s="70">
        <v>3.6999999999999998E-2</v>
      </c>
      <c r="H574" s="78">
        <f t="shared" si="24"/>
        <v>7562504.3200000003</v>
      </c>
      <c r="I574" s="79">
        <v>279812.65999999997</v>
      </c>
      <c r="J574" s="8"/>
      <c r="K574" s="80"/>
      <c r="L574" s="80"/>
      <c r="M574" s="81">
        <f t="shared" si="25"/>
        <v>8065599.21</v>
      </c>
      <c r="N574" s="81">
        <f t="shared" si="26"/>
        <v>298427.17</v>
      </c>
    </row>
    <row r="575" spans="1:14" customFormat="1" ht="45" x14ac:dyDescent="0.25">
      <c r="A575" s="42">
        <v>544</v>
      </c>
      <c r="B575" s="22" t="s">
        <v>98</v>
      </c>
      <c r="C575" s="31">
        <v>115.1</v>
      </c>
      <c r="D575" s="22" t="s">
        <v>288</v>
      </c>
      <c r="E575" s="24" t="s">
        <v>289</v>
      </c>
      <c r="F575" s="72" t="s">
        <v>97</v>
      </c>
      <c r="G575" s="70">
        <v>37.148000000000003</v>
      </c>
      <c r="H575" s="78">
        <f t="shared" si="24"/>
        <v>12882.64</v>
      </c>
      <c r="I575" s="79">
        <v>478564.35</v>
      </c>
      <c r="J575" s="8"/>
      <c r="K575" s="80"/>
      <c r="L575" s="80"/>
      <c r="M575" s="81">
        <f t="shared" si="25"/>
        <v>13739.66</v>
      </c>
      <c r="N575" s="81">
        <f t="shared" si="26"/>
        <v>510400.89</v>
      </c>
    </row>
    <row r="576" spans="1:14" customFormat="1" ht="30" x14ac:dyDescent="0.25">
      <c r="A576" s="42">
        <v>545</v>
      </c>
      <c r="B576" s="22" t="s">
        <v>98</v>
      </c>
      <c r="C576" s="23">
        <v>116</v>
      </c>
      <c r="D576" s="22" t="s">
        <v>290</v>
      </c>
      <c r="E576" s="24" t="s">
        <v>291</v>
      </c>
      <c r="F576" s="72" t="s">
        <v>32</v>
      </c>
      <c r="G576" s="68">
        <v>-0.37</v>
      </c>
      <c r="H576" s="78">
        <f t="shared" si="24"/>
        <v>8767.0499999999993</v>
      </c>
      <c r="I576" s="79">
        <v>-3243.81</v>
      </c>
      <c r="J576" s="8"/>
      <c r="K576" s="80"/>
      <c r="L576" s="80"/>
      <c r="M576" s="81">
        <f t="shared" si="25"/>
        <v>9350.2800000000007</v>
      </c>
      <c r="N576" s="81">
        <f t="shared" si="26"/>
        <v>-3459.6</v>
      </c>
    </row>
    <row r="577" spans="1:14" customFormat="1" ht="30" x14ac:dyDescent="0.25">
      <c r="A577" s="42">
        <v>546</v>
      </c>
      <c r="B577" s="22" t="s">
        <v>98</v>
      </c>
      <c r="C577" s="23">
        <v>117</v>
      </c>
      <c r="D577" s="22" t="s">
        <v>340</v>
      </c>
      <c r="E577" s="24" t="s">
        <v>341</v>
      </c>
      <c r="F577" s="72" t="s">
        <v>342</v>
      </c>
      <c r="G577" s="71">
        <v>6</v>
      </c>
      <c r="H577" s="78">
        <f t="shared" si="24"/>
        <v>14393.61</v>
      </c>
      <c r="I577" s="79">
        <v>86361.65</v>
      </c>
      <c r="J577" s="8"/>
      <c r="K577" s="80"/>
      <c r="L577" s="80"/>
      <c r="M577" s="81">
        <f t="shared" si="25"/>
        <v>15351.14</v>
      </c>
      <c r="N577" s="81">
        <f t="shared" si="26"/>
        <v>92106.84</v>
      </c>
    </row>
    <row r="578" spans="1:14" customFormat="1" ht="105" x14ac:dyDescent="0.25">
      <c r="A578" s="42">
        <v>547</v>
      </c>
      <c r="B578" s="22" t="s">
        <v>98</v>
      </c>
      <c r="C578" s="23">
        <v>118</v>
      </c>
      <c r="D578" s="22" t="s">
        <v>343</v>
      </c>
      <c r="E578" s="24" t="s">
        <v>344</v>
      </c>
      <c r="F578" s="72" t="s">
        <v>32</v>
      </c>
      <c r="G578" s="68">
        <v>0.21</v>
      </c>
      <c r="H578" s="78">
        <f t="shared" si="24"/>
        <v>1245358.29</v>
      </c>
      <c r="I578" s="79">
        <v>261525.24</v>
      </c>
      <c r="J578" s="8"/>
      <c r="K578" s="80"/>
      <c r="L578" s="80"/>
      <c r="M578" s="81">
        <f t="shared" si="25"/>
        <v>1328205.6299999999</v>
      </c>
      <c r="N578" s="81">
        <f t="shared" si="26"/>
        <v>278923.18</v>
      </c>
    </row>
    <row r="579" spans="1:14" customFormat="1" ht="30" x14ac:dyDescent="0.25">
      <c r="A579" s="42">
        <v>548</v>
      </c>
      <c r="B579" s="22" t="s">
        <v>98</v>
      </c>
      <c r="C579" s="23">
        <v>119</v>
      </c>
      <c r="D579" s="22" t="s">
        <v>211</v>
      </c>
      <c r="E579" s="24" t="s">
        <v>345</v>
      </c>
      <c r="F579" s="72" t="s">
        <v>196</v>
      </c>
      <c r="G579" s="70">
        <v>5.8000000000000003E-2</v>
      </c>
      <c r="H579" s="78">
        <f t="shared" si="24"/>
        <v>3497091.21</v>
      </c>
      <c r="I579" s="79">
        <v>202831.29</v>
      </c>
      <c r="J579" s="8"/>
      <c r="K579" s="80"/>
      <c r="L579" s="80"/>
      <c r="M579" s="81">
        <f t="shared" si="25"/>
        <v>3729734.87</v>
      </c>
      <c r="N579" s="81">
        <f t="shared" si="26"/>
        <v>216324.62</v>
      </c>
    </row>
    <row r="580" spans="1:14" customFormat="1" ht="15" x14ac:dyDescent="0.25">
      <c r="A580" s="42">
        <v>549</v>
      </c>
      <c r="B580" s="22" t="s">
        <v>98</v>
      </c>
      <c r="C580" s="31">
        <v>119.1</v>
      </c>
      <c r="D580" s="22" t="s">
        <v>346</v>
      </c>
      <c r="E580" s="24" t="s">
        <v>214</v>
      </c>
      <c r="F580" s="72" t="s">
        <v>97</v>
      </c>
      <c r="G580" s="71">
        <v>58</v>
      </c>
      <c r="H580" s="78">
        <f t="shared" si="24"/>
        <v>52082.42</v>
      </c>
      <c r="I580" s="79">
        <v>3020780.09</v>
      </c>
      <c r="J580" s="8"/>
      <c r="K580" s="80"/>
      <c r="L580" s="80"/>
      <c r="M580" s="81">
        <f t="shared" si="25"/>
        <v>55547.199999999997</v>
      </c>
      <c r="N580" s="81">
        <f t="shared" si="26"/>
        <v>3221737.6</v>
      </c>
    </row>
    <row r="581" spans="1:14" customFormat="1" ht="30" x14ac:dyDescent="0.25">
      <c r="A581" s="42">
        <v>550</v>
      </c>
      <c r="B581" s="22" t="s">
        <v>98</v>
      </c>
      <c r="C581" s="23">
        <v>120</v>
      </c>
      <c r="D581" s="22" t="s">
        <v>292</v>
      </c>
      <c r="E581" s="24" t="s">
        <v>347</v>
      </c>
      <c r="F581" s="72" t="s">
        <v>32</v>
      </c>
      <c r="G581" s="68">
        <v>0.37</v>
      </c>
      <c r="H581" s="78">
        <f t="shared" si="24"/>
        <v>196190.73</v>
      </c>
      <c r="I581" s="79">
        <v>72590.570000000007</v>
      </c>
      <c r="J581" s="8"/>
      <c r="K581" s="80"/>
      <c r="L581" s="80"/>
      <c r="M581" s="81">
        <f t="shared" si="25"/>
        <v>209242.3</v>
      </c>
      <c r="N581" s="81">
        <f t="shared" si="26"/>
        <v>77419.649999999994</v>
      </c>
    </row>
    <row r="582" spans="1:14" customFormat="1" ht="15" x14ac:dyDescent="0.25">
      <c r="A582" s="42">
        <v>551</v>
      </c>
      <c r="B582" s="22" t="s">
        <v>98</v>
      </c>
      <c r="C582" s="23">
        <v>121</v>
      </c>
      <c r="D582" s="22" t="s">
        <v>217</v>
      </c>
      <c r="E582" s="24" t="s">
        <v>218</v>
      </c>
      <c r="F582" s="72" t="s">
        <v>196</v>
      </c>
      <c r="G582" s="70">
        <v>5.8000000000000003E-2</v>
      </c>
      <c r="H582" s="78">
        <f t="shared" si="24"/>
        <v>108515.86</v>
      </c>
      <c r="I582" s="79">
        <v>6293.92</v>
      </c>
      <c r="J582" s="8"/>
      <c r="K582" s="80"/>
      <c r="L582" s="80"/>
      <c r="M582" s="81">
        <f t="shared" si="25"/>
        <v>115734.87</v>
      </c>
      <c r="N582" s="81">
        <f t="shared" si="26"/>
        <v>6712.62</v>
      </c>
    </row>
    <row r="583" spans="1:14" customFormat="1" ht="30" x14ac:dyDescent="0.25">
      <c r="A583" s="42">
        <v>552</v>
      </c>
      <c r="B583" s="22" t="s">
        <v>98</v>
      </c>
      <c r="C583" s="23">
        <v>122</v>
      </c>
      <c r="D583" s="22" t="s">
        <v>92</v>
      </c>
      <c r="E583" s="24" t="s">
        <v>140</v>
      </c>
      <c r="F583" s="72" t="s">
        <v>14</v>
      </c>
      <c r="G583" s="68">
        <v>0.69</v>
      </c>
      <c r="H583" s="78">
        <f t="shared" si="24"/>
        <v>70451.59</v>
      </c>
      <c r="I583" s="79">
        <v>48611.6</v>
      </c>
      <c r="J583" s="8"/>
      <c r="K583" s="80"/>
      <c r="L583" s="80"/>
      <c r="M583" s="81">
        <f t="shared" si="25"/>
        <v>75138.38</v>
      </c>
      <c r="N583" s="81">
        <f t="shared" si="26"/>
        <v>51845.48</v>
      </c>
    </row>
    <row r="584" spans="1:14" customFormat="1" ht="15" x14ac:dyDescent="0.25">
      <c r="A584" s="42">
        <v>553</v>
      </c>
      <c r="B584" s="22" t="s">
        <v>98</v>
      </c>
      <c r="C584" s="31">
        <v>122.1</v>
      </c>
      <c r="D584" s="22" t="s">
        <v>79</v>
      </c>
      <c r="E584" s="24" t="s">
        <v>80</v>
      </c>
      <c r="F584" s="72" t="s">
        <v>41</v>
      </c>
      <c r="G584" s="68">
        <v>69.69</v>
      </c>
      <c r="H584" s="78">
        <f t="shared" si="24"/>
        <v>705.5</v>
      </c>
      <c r="I584" s="79">
        <v>49166.42</v>
      </c>
      <c r="J584" s="8"/>
      <c r="K584" s="80"/>
      <c r="L584" s="80"/>
      <c r="M584" s="81">
        <f t="shared" si="25"/>
        <v>752.43</v>
      </c>
      <c r="N584" s="81">
        <f t="shared" si="26"/>
        <v>52436.85</v>
      </c>
    </row>
    <row r="585" spans="1:14" customFormat="1" ht="45" x14ac:dyDescent="0.25">
      <c r="A585" s="42">
        <v>554</v>
      </c>
      <c r="B585" s="22" t="s">
        <v>98</v>
      </c>
      <c r="C585" s="23">
        <v>123</v>
      </c>
      <c r="D585" s="22" t="s">
        <v>58</v>
      </c>
      <c r="E585" s="24" t="s">
        <v>348</v>
      </c>
      <c r="F585" s="72" t="s">
        <v>25</v>
      </c>
      <c r="G585" s="70">
        <v>0.36099999999999999</v>
      </c>
      <c r="H585" s="78">
        <f t="shared" si="24"/>
        <v>7772.94</v>
      </c>
      <c r="I585" s="79">
        <v>2806.03</v>
      </c>
      <c r="J585" s="8"/>
      <c r="K585" s="80"/>
      <c r="L585" s="80"/>
      <c r="M585" s="81">
        <f t="shared" si="25"/>
        <v>8290.0300000000007</v>
      </c>
      <c r="N585" s="81">
        <f t="shared" si="26"/>
        <v>2992.7</v>
      </c>
    </row>
    <row r="586" spans="1:14" customFormat="1" ht="15" x14ac:dyDescent="0.25">
      <c r="A586" s="42">
        <v>555</v>
      </c>
      <c r="B586" s="22" t="s">
        <v>98</v>
      </c>
      <c r="C586" s="31">
        <v>123.1</v>
      </c>
      <c r="D586" s="22" t="s">
        <v>79</v>
      </c>
      <c r="E586" s="24" t="s">
        <v>80</v>
      </c>
      <c r="F586" s="72" t="s">
        <v>41</v>
      </c>
      <c r="G586" s="68">
        <v>364.61</v>
      </c>
      <c r="H586" s="78">
        <f t="shared" si="24"/>
        <v>705.5</v>
      </c>
      <c r="I586" s="79">
        <v>257233.1</v>
      </c>
      <c r="J586" s="8"/>
      <c r="K586" s="80"/>
      <c r="L586" s="80"/>
      <c r="M586" s="81">
        <f t="shared" si="25"/>
        <v>752.43</v>
      </c>
      <c r="N586" s="81">
        <f t="shared" si="26"/>
        <v>274343.5</v>
      </c>
    </row>
    <row r="587" spans="1:14" customFormat="1" ht="60" x14ac:dyDescent="0.25">
      <c r="A587" s="42">
        <v>556</v>
      </c>
      <c r="B587" s="22" t="s">
        <v>98</v>
      </c>
      <c r="C587" s="23">
        <v>124</v>
      </c>
      <c r="D587" s="22" t="s">
        <v>145</v>
      </c>
      <c r="E587" s="24" t="s">
        <v>153</v>
      </c>
      <c r="F587" s="72" t="s">
        <v>28</v>
      </c>
      <c r="G587" s="68">
        <v>-804.75</v>
      </c>
      <c r="H587" s="78">
        <f t="shared" si="24"/>
        <v>252.67</v>
      </c>
      <c r="I587" s="79">
        <v>-203334.37</v>
      </c>
      <c r="J587" s="8"/>
      <c r="K587" s="80"/>
      <c r="L587" s="80"/>
      <c r="M587" s="81">
        <f t="shared" si="25"/>
        <v>269.48</v>
      </c>
      <c r="N587" s="81">
        <f t="shared" si="26"/>
        <v>-216864.03</v>
      </c>
    </row>
    <row r="588" spans="1:14" customFormat="1" ht="60" x14ac:dyDescent="0.25">
      <c r="A588" s="42">
        <v>557</v>
      </c>
      <c r="B588" s="22" t="s">
        <v>98</v>
      </c>
      <c r="C588" s="23">
        <v>125</v>
      </c>
      <c r="D588" s="22" t="s">
        <v>147</v>
      </c>
      <c r="E588" s="24" t="s">
        <v>148</v>
      </c>
      <c r="F588" s="72" t="s">
        <v>28</v>
      </c>
      <c r="G588" s="68">
        <v>804.75</v>
      </c>
      <c r="H588" s="78">
        <f t="shared" ref="H588:H651" si="27">I588/G588</f>
        <v>1077.99</v>
      </c>
      <c r="I588" s="79">
        <v>867509.12</v>
      </c>
      <c r="J588" s="8"/>
      <c r="K588" s="80"/>
      <c r="L588" s="80"/>
      <c r="M588" s="81">
        <f t="shared" ref="M588:M651" si="28">H588*$J$9*$K$9</f>
        <v>1149.7</v>
      </c>
      <c r="N588" s="81">
        <f t="shared" ref="N588:N651" si="29">G588*M588</f>
        <v>925221.08</v>
      </c>
    </row>
    <row r="589" spans="1:14" customFormat="1" ht="60" x14ac:dyDescent="0.25">
      <c r="A589" s="42">
        <v>558</v>
      </c>
      <c r="B589" s="22" t="s">
        <v>98</v>
      </c>
      <c r="C589" s="23">
        <v>126</v>
      </c>
      <c r="D589" s="22" t="s">
        <v>87</v>
      </c>
      <c r="E589" s="24" t="s">
        <v>149</v>
      </c>
      <c r="F589" s="72" t="s">
        <v>25</v>
      </c>
      <c r="G589" s="70">
        <v>0.217</v>
      </c>
      <c r="H589" s="78">
        <f t="shared" si="27"/>
        <v>64535.81</v>
      </c>
      <c r="I589" s="79">
        <v>14004.27</v>
      </c>
      <c r="J589" s="8"/>
      <c r="K589" s="80"/>
      <c r="L589" s="80"/>
      <c r="M589" s="81">
        <f t="shared" si="28"/>
        <v>68829.05</v>
      </c>
      <c r="N589" s="81">
        <f t="shared" si="29"/>
        <v>14935.9</v>
      </c>
    </row>
    <row r="590" spans="1:14" customFormat="1" ht="45" x14ac:dyDescent="0.25">
      <c r="A590" s="42">
        <v>559</v>
      </c>
      <c r="B590" s="22" t="s">
        <v>98</v>
      </c>
      <c r="C590" s="23">
        <v>127</v>
      </c>
      <c r="D590" s="22" t="s">
        <v>60</v>
      </c>
      <c r="E590" s="24" t="s">
        <v>349</v>
      </c>
      <c r="F590" s="72" t="s">
        <v>25</v>
      </c>
      <c r="G590" s="70">
        <v>0.14399999999999999</v>
      </c>
      <c r="H590" s="78">
        <f t="shared" si="27"/>
        <v>29484.03</v>
      </c>
      <c r="I590" s="79">
        <v>4245.7</v>
      </c>
      <c r="J590" s="8"/>
      <c r="K590" s="80"/>
      <c r="L590" s="80"/>
      <c r="M590" s="81">
        <f t="shared" si="28"/>
        <v>31445.45</v>
      </c>
      <c r="N590" s="81">
        <f t="shared" si="29"/>
        <v>4528.1400000000003</v>
      </c>
    </row>
    <row r="591" spans="1:14" customFormat="1" ht="45" x14ac:dyDescent="0.25">
      <c r="A591" s="42">
        <v>560</v>
      </c>
      <c r="B591" s="22" t="s">
        <v>98</v>
      </c>
      <c r="C591" s="23">
        <v>128</v>
      </c>
      <c r="D591" s="22" t="s">
        <v>350</v>
      </c>
      <c r="E591" s="24" t="s">
        <v>351</v>
      </c>
      <c r="F591" s="72" t="s">
        <v>196</v>
      </c>
      <c r="G591" s="68">
        <v>0.08</v>
      </c>
      <c r="H591" s="78">
        <f t="shared" si="27"/>
        <v>9381565.8800000008</v>
      </c>
      <c r="I591" s="79">
        <v>750525.27</v>
      </c>
      <c r="J591" s="8"/>
      <c r="K591" s="80"/>
      <c r="L591" s="80"/>
      <c r="M591" s="81">
        <f t="shared" si="28"/>
        <v>10005673.67</v>
      </c>
      <c r="N591" s="81">
        <f t="shared" si="29"/>
        <v>800453.89</v>
      </c>
    </row>
    <row r="592" spans="1:14" customFormat="1" ht="15" x14ac:dyDescent="0.25">
      <c r="A592" s="42">
        <v>561</v>
      </c>
      <c r="B592" s="22" t="s">
        <v>98</v>
      </c>
      <c r="C592" s="31">
        <v>128.1</v>
      </c>
      <c r="D592" s="22" t="s">
        <v>352</v>
      </c>
      <c r="E592" s="24" t="s">
        <v>353</v>
      </c>
      <c r="F592" s="72" t="s">
        <v>221</v>
      </c>
      <c r="G592" s="65">
        <v>5.04E-2</v>
      </c>
      <c r="H592" s="78">
        <f t="shared" si="27"/>
        <v>57855.360000000001</v>
      </c>
      <c r="I592" s="79">
        <v>2915.91</v>
      </c>
      <c r="J592" s="8"/>
      <c r="K592" s="80"/>
      <c r="L592" s="80"/>
      <c r="M592" s="81">
        <f t="shared" si="28"/>
        <v>61704.18</v>
      </c>
      <c r="N592" s="81">
        <f t="shared" si="29"/>
        <v>3109.89</v>
      </c>
    </row>
    <row r="593" spans="1:14" customFormat="1" ht="15" x14ac:dyDescent="0.25">
      <c r="A593" s="42">
        <v>562</v>
      </c>
      <c r="B593" s="22" t="s">
        <v>98</v>
      </c>
      <c r="C593" s="31">
        <v>128.19999999999999</v>
      </c>
      <c r="D593" s="22" t="s">
        <v>354</v>
      </c>
      <c r="E593" s="24" t="s">
        <v>355</v>
      </c>
      <c r="F593" s="72" t="s">
        <v>132</v>
      </c>
      <c r="G593" s="70">
        <v>0.38800000000000001</v>
      </c>
      <c r="H593" s="78">
        <f t="shared" si="27"/>
        <v>91775.95</v>
      </c>
      <c r="I593" s="79">
        <v>35609.07</v>
      </c>
      <c r="J593" s="8"/>
      <c r="K593" s="80"/>
      <c r="L593" s="80"/>
      <c r="M593" s="81">
        <f t="shared" si="28"/>
        <v>97881.34</v>
      </c>
      <c r="N593" s="81">
        <f t="shared" si="29"/>
        <v>37977.96</v>
      </c>
    </row>
    <row r="594" spans="1:14" customFormat="1" ht="30" x14ac:dyDescent="0.25">
      <c r="A594" s="42">
        <v>563</v>
      </c>
      <c r="B594" s="22" t="s">
        <v>98</v>
      </c>
      <c r="C594" s="31">
        <v>128.30000000000001</v>
      </c>
      <c r="D594" s="22" t="s">
        <v>356</v>
      </c>
      <c r="E594" s="24" t="s">
        <v>357</v>
      </c>
      <c r="F594" s="72" t="s">
        <v>97</v>
      </c>
      <c r="G594" s="71">
        <v>80</v>
      </c>
      <c r="H594" s="78">
        <f t="shared" si="27"/>
        <v>3405.31</v>
      </c>
      <c r="I594" s="79">
        <v>272425.18</v>
      </c>
      <c r="J594" s="8"/>
      <c r="K594" s="80"/>
      <c r="L594" s="80"/>
      <c r="M594" s="81">
        <f t="shared" si="28"/>
        <v>3631.85</v>
      </c>
      <c r="N594" s="81">
        <f t="shared" si="29"/>
        <v>290548</v>
      </c>
    </row>
    <row r="595" spans="1:14" customFormat="1" ht="15" x14ac:dyDescent="0.25">
      <c r="A595" s="42">
        <v>564</v>
      </c>
      <c r="B595" s="22" t="s">
        <v>98</v>
      </c>
      <c r="C595" s="23">
        <v>129</v>
      </c>
      <c r="D595" s="22" t="s">
        <v>358</v>
      </c>
      <c r="E595" s="24" t="s">
        <v>359</v>
      </c>
      <c r="F595" s="72" t="s">
        <v>14</v>
      </c>
      <c r="G595" s="68">
        <v>0.01</v>
      </c>
      <c r="H595" s="78">
        <f t="shared" si="27"/>
        <v>198985</v>
      </c>
      <c r="I595" s="79">
        <v>1989.85</v>
      </c>
      <c r="J595" s="8"/>
      <c r="K595" s="80"/>
      <c r="L595" s="80"/>
      <c r="M595" s="81">
        <f t="shared" si="28"/>
        <v>212222.46</v>
      </c>
      <c r="N595" s="81">
        <f t="shared" si="29"/>
        <v>2122.2199999999998</v>
      </c>
    </row>
    <row r="596" spans="1:14" customFormat="1" ht="15" x14ac:dyDescent="0.25">
      <c r="A596" s="42">
        <v>565</v>
      </c>
      <c r="B596" s="22" t="s">
        <v>98</v>
      </c>
      <c r="C596" s="31">
        <v>129.1</v>
      </c>
      <c r="D596" s="22" t="s">
        <v>360</v>
      </c>
      <c r="E596" s="24" t="s">
        <v>361</v>
      </c>
      <c r="F596" s="72" t="s">
        <v>41</v>
      </c>
      <c r="G596" s="71">
        <v>1</v>
      </c>
      <c r="H596" s="78">
        <f t="shared" si="27"/>
        <v>5002.68</v>
      </c>
      <c r="I596" s="79">
        <v>5002.68</v>
      </c>
      <c r="J596" s="8"/>
      <c r="K596" s="80"/>
      <c r="L596" s="80"/>
      <c r="M596" s="81">
        <f t="shared" si="28"/>
        <v>5335.48</v>
      </c>
      <c r="N596" s="81">
        <f t="shared" si="29"/>
        <v>5335.48</v>
      </c>
    </row>
    <row r="597" spans="1:14" customFormat="1" ht="45" x14ac:dyDescent="0.25">
      <c r="A597" s="42">
        <v>566</v>
      </c>
      <c r="B597" s="22" t="s">
        <v>98</v>
      </c>
      <c r="C597" s="23">
        <v>130</v>
      </c>
      <c r="D597" s="22" t="s">
        <v>362</v>
      </c>
      <c r="E597" s="24" t="s">
        <v>363</v>
      </c>
      <c r="F597" s="72" t="s">
        <v>132</v>
      </c>
      <c r="G597" s="68">
        <v>2.89</v>
      </c>
      <c r="H597" s="78">
        <f t="shared" si="27"/>
        <v>20629.080000000002</v>
      </c>
      <c r="I597" s="79">
        <v>59618.03</v>
      </c>
      <c r="J597" s="8"/>
      <c r="K597" s="80"/>
      <c r="L597" s="80"/>
      <c r="M597" s="81">
        <f t="shared" si="28"/>
        <v>22001.43</v>
      </c>
      <c r="N597" s="81">
        <f t="shared" si="29"/>
        <v>63584.13</v>
      </c>
    </row>
    <row r="598" spans="1:14" customFormat="1" ht="15" x14ac:dyDescent="0.25">
      <c r="A598" s="42">
        <v>567</v>
      </c>
      <c r="B598" s="22" t="s">
        <v>98</v>
      </c>
      <c r="C598" s="31">
        <v>130.1</v>
      </c>
      <c r="D598" s="22" t="s">
        <v>364</v>
      </c>
      <c r="E598" s="24" t="s">
        <v>365</v>
      </c>
      <c r="F598" s="72" t="s">
        <v>57</v>
      </c>
      <c r="G598" s="71">
        <v>3179</v>
      </c>
      <c r="H598" s="78">
        <f t="shared" si="27"/>
        <v>507.37</v>
      </c>
      <c r="I598" s="79">
        <v>1612938.77</v>
      </c>
      <c r="J598" s="8"/>
      <c r="K598" s="80"/>
      <c r="L598" s="80"/>
      <c r="M598" s="81">
        <f t="shared" si="28"/>
        <v>541.12</v>
      </c>
      <c r="N598" s="81">
        <f t="shared" si="29"/>
        <v>1720220.48</v>
      </c>
    </row>
    <row r="599" spans="1:14" customFormat="1" ht="30" x14ac:dyDescent="0.25">
      <c r="A599" s="42">
        <v>568</v>
      </c>
      <c r="B599" s="22" t="s">
        <v>98</v>
      </c>
      <c r="C599" s="23">
        <v>131</v>
      </c>
      <c r="D599" s="22" t="s">
        <v>366</v>
      </c>
      <c r="E599" s="24" t="s">
        <v>367</v>
      </c>
      <c r="F599" s="72" t="s">
        <v>196</v>
      </c>
      <c r="G599" s="70">
        <v>5.0000000000000001E-3</v>
      </c>
      <c r="H599" s="78">
        <f t="shared" si="27"/>
        <v>333210</v>
      </c>
      <c r="I599" s="79">
        <v>1666.05</v>
      </c>
      <c r="J599" s="8"/>
      <c r="K599" s="80"/>
      <c r="L599" s="80"/>
      <c r="M599" s="81">
        <f t="shared" si="28"/>
        <v>355376.76</v>
      </c>
      <c r="N599" s="81">
        <f t="shared" si="29"/>
        <v>1776.88</v>
      </c>
    </row>
    <row r="600" spans="1:14" customFormat="1" ht="30" x14ac:dyDescent="0.25">
      <c r="A600" s="42">
        <v>569</v>
      </c>
      <c r="B600" s="22" t="s">
        <v>98</v>
      </c>
      <c r="C600" s="31">
        <v>131.1</v>
      </c>
      <c r="D600" s="22" t="s">
        <v>368</v>
      </c>
      <c r="E600" s="24" t="s">
        <v>369</v>
      </c>
      <c r="F600" s="72" t="s">
        <v>97</v>
      </c>
      <c r="G600" s="68">
        <v>5.04</v>
      </c>
      <c r="H600" s="78">
        <f t="shared" si="27"/>
        <v>782</v>
      </c>
      <c r="I600" s="79">
        <v>3941.3</v>
      </c>
      <c r="J600" s="8"/>
      <c r="K600" s="80"/>
      <c r="L600" s="80"/>
      <c r="M600" s="81">
        <f t="shared" si="28"/>
        <v>834.02</v>
      </c>
      <c r="N600" s="81">
        <f t="shared" si="29"/>
        <v>4203.46</v>
      </c>
    </row>
    <row r="601" spans="1:14" customFormat="1" ht="30" x14ac:dyDescent="0.25">
      <c r="A601" s="42">
        <v>570</v>
      </c>
      <c r="B601" s="22" t="s">
        <v>98</v>
      </c>
      <c r="C601" s="23">
        <v>132</v>
      </c>
      <c r="D601" s="22" t="s">
        <v>42</v>
      </c>
      <c r="E601" s="24" t="s">
        <v>370</v>
      </c>
      <c r="F601" s="72" t="s">
        <v>44</v>
      </c>
      <c r="G601" s="68">
        <v>0.02</v>
      </c>
      <c r="H601" s="78">
        <f t="shared" si="27"/>
        <v>445696</v>
      </c>
      <c r="I601" s="79">
        <v>8913.92</v>
      </c>
      <c r="J601" s="8"/>
      <c r="K601" s="80"/>
      <c r="L601" s="80"/>
      <c r="M601" s="81">
        <f t="shared" si="28"/>
        <v>475345.88</v>
      </c>
      <c r="N601" s="81">
        <f t="shared" si="29"/>
        <v>9506.92</v>
      </c>
    </row>
    <row r="602" spans="1:14" customFormat="1" ht="30" x14ac:dyDescent="0.25">
      <c r="A602" s="42">
        <v>571</v>
      </c>
      <c r="B602" s="22" t="s">
        <v>98</v>
      </c>
      <c r="C602" s="31">
        <v>132.1</v>
      </c>
      <c r="D602" s="22" t="s">
        <v>371</v>
      </c>
      <c r="E602" s="24" t="s">
        <v>372</v>
      </c>
      <c r="F602" s="72" t="s">
        <v>156</v>
      </c>
      <c r="G602" s="71">
        <v>1</v>
      </c>
      <c r="H602" s="78">
        <f t="shared" si="27"/>
        <v>1787.67</v>
      </c>
      <c r="I602" s="79">
        <v>1787.67</v>
      </c>
      <c r="J602" s="8"/>
      <c r="K602" s="80"/>
      <c r="L602" s="80"/>
      <c r="M602" s="81">
        <f t="shared" si="28"/>
        <v>1906.59</v>
      </c>
      <c r="N602" s="81">
        <f t="shared" si="29"/>
        <v>1906.59</v>
      </c>
    </row>
    <row r="603" spans="1:14" customFormat="1" ht="60" x14ac:dyDescent="0.25">
      <c r="A603" s="42">
        <v>572</v>
      </c>
      <c r="B603" s="22" t="s">
        <v>98</v>
      </c>
      <c r="C603" s="31">
        <v>132.19999999999999</v>
      </c>
      <c r="D603" s="22" t="s">
        <v>373</v>
      </c>
      <c r="E603" s="24" t="s">
        <v>374</v>
      </c>
      <c r="F603" s="72" t="s">
        <v>156</v>
      </c>
      <c r="G603" s="71">
        <v>1</v>
      </c>
      <c r="H603" s="78">
        <f t="shared" si="27"/>
        <v>1075.72</v>
      </c>
      <c r="I603" s="79">
        <v>1075.72</v>
      </c>
      <c r="J603" s="8"/>
      <c r="K603" s="80"/>
      <c r="L603" s="80"/>
      <c r="M603" s="81">
        <f t="shared" si="28"/>
        <v>1147.28</v>
      </c>
      <c r="N603" s="81">
        <f t="shared" si="29"/>
        <v>1147.28</v>
      </c>
    </row>
    <row r="604" spans="1:14" customFormat="1" ht="30" x14ac:dyDescent="0.25">
      <c r="A604" s="42">
        <v>573</v>
      </c>
      <c r="B604" s="22" t="s">
        <v>98</v>
      </c>
      <c r="C604" s="31">
        <v>132.30000000000001</v>
      </c>
      <c r="D604" s="22" t="s">
        <v>375</v>
      </c>
      <c r="E604" s="24" t="s">
        <v>376</v>
      </c>
      <c r="F604" s="72" t="s">
        <v>156</v>
      </c>
      <c r="G604" s="71">
        <v>2</v>
      </c>
      <c r="H604" s="78">
        <f t="shared" si="27"/>
        <v>2848.43</v>
      </c>
      <c r="I604" s="79">
        <v>5696.85</v>
      </c>
      <c r="J604" s="8"/>
      <c r="K604" s="80"/>
      <c r="L604" s="80"/>
      <c r="M604" s="81">
        <f t="shared" si="28"/>
        <v>3037.92</v>
      </c>
      <c r="N604" s="81">
        <f t="shared" si="29"/>
        <v>6075.84</v>
      </c>
    </row>
    <row r="605" spans="1:14" customFormat="1" ht="30" x14ac:dyDescent="0.25">
      <c r="A605" s="42">
        <v>574</v>
      </c>
      <c r="B605" s="22" t="s">
        <v>98</v>
      </c>
      <c r="C605" s="23">
        <v>133</v>
      </c>
      <c r="D605" s="22" t="s">
        <v>377</v>
      </c>
      <c r="E605" s="24" t="s">
        <v>378</v>
      </c>
      <c r="F605" s="72" t="s">
        <v>132</v>
      </c>
      <c r="G605" s="70">
        <v>5.1760000000000002</v>
      </c>
      <c r="H605" s="78">
        <f t="shared" si="27"/>
        <v>41810.339999999997</v>
      </c>
      <c r="I605" s="79">
        <v>216410.34</v>
      </c>
      <c r="J605" s="8"/>
      <c r="K605" s="80"/>
      <c r="L605" s="80"/>
      <c r="M605" s="81">
        <f t="shared" si="28"/>
        <v>44591.77</v>
      </c>
      <c r="N605" s="81">
        <f t="shared" si="29"/>
        <v>230807</v>
      </c>
    </row>
    <row r="606" spans="1:14" customFormat="1" ht="15" x14ac:dyDescent="0.25">
      <c r="A606" s="42">
        <v>575</v>
      </c>
      <c r="B606" s="22" t="s">
        <v>98</v>
      </c>
      <c r="C606" s="31">
        <v>133.1</v>
      </c>
      <c r="D606" s="22" t="s">
        <v>379</v>
      </c>
      <c r="E606" s="24" t="s">
        <v>380</v>
      </c>
      <c r="F606" s="72" t="s">
        <v>57</v>
      </c>
      <c r="G606" s="69">
        <v>5693.6</v>
      </c>
      <c r="H606" s="78">
        <f t="shared" si="27"/>
        <v>25.42</v>
      </c>
      <c r="I606" s="79">
        <v>144706.29</v>
      </c>
      <c r="J606" s="8"/>
      <c r="K606" s="80"/>
      <c r="L606" s="80"/>
      <c r="M606" s="81">
        <f t="shared" si="28"/>
        <v>27.11</v>
      </c>
      <c r="N606" s="81">
        <f t="shared" si="29"/>
        <v>154353.5</v>
      </c>
    </row>
    <row r="607" spans="1:14" customFormat="1" ht="30" x14ac:dyDescent="0.25">
      <c r="A607" s="42">
        <v>576</v>
      </c>
      <c r="B607" s="22" t="s">
        <v>98</v>
      </c>
      <c r="C607" s="23">
        <v>134</v>
      </c>
      <c r="D607" s="22" t="s">
        <v>381</v>
      </c>
      <c r="E607" s="24" t="s">
        <v>382</v>
      </c>
      <c r="F607" s="72" t="s">
        <v>132</v>
      </c>
      <c r="G607" s="70">
        <v>5.1760000000000002</v>
      </c>
      <c r="H607" s="78">
        <f t="shared" si="27"/>
        <v>250458.12</v>
      </c>
      <c r="I607" s="79">
        <v>1296371.25</v>
      </c>
      <c r="J607" s="8"/>
      <c r="K607" s="80"/>
      <c r="L607" s="80"/>
      <c r="M607" s="81">
        <f t="shared" si="28"/>
        <v>267119.82</v>
      </c>
      <c r="N607" s="81">
        <f t="shared" si="29"/>
        <v>1382612.19</v>
      </c>
    </row>
    <row r="608" spans="1:14" customFormat="1" ht="15" x14ac:dyDescent="0.25">
      <c r="A608" s="42">
        <v>577</v>
      </c>
      <c r="B608" s="22" t="s">
        <v>98</v>
      </c>
      <c r="C608" s="31">
        <v>134.1</v>
      </c>
      <c r="D608" s="22" t="s">
        <v>383</v>
      </c>
      <c r="E608" s="24" t="s">
        <v>384</v>
      </c>
      <c r="F608" s="72" t="s">
        <v>41</v>
      </c>
      <c r="G608" s="68">
        <v>-621.12</v>
      </c>
      <c r="H608" s="78">
        <f t="shared" si="27"/>
        <v>807.35</v>
      </c>
      <c r="I608" s="79">
        <v>-501462.62</v>
      </c>
      <c r="J608" s="8"/>
      <c r="K608" s="80"/>
      <c r="L608" s="80"/>
      <c r="M608" s="81">
        <f t="shared" si="28"/>
        <v>861.06</v>
      </c>
      <c r="N608" s="81">
        <f t="shared" si="29"/>
        <v>-534821.59</v>
      </c>
    </row>
    <row r="609" spans="1:14" customFormat="1" ht="15" x14ac:dyDescent="0.25">
      <c r="A609" s="42">
        <v>578</v>
      </c>
      <c r="B609" s="22" t="s">
        <v>98</v>
      </c>
      <c r="C609" s="31">
        <v>134.19999999999999</v>
      </c>
      <c r="D609" s="22" t="s">
        <v>383</v>
      </c>
      <c r="E609" s="24" t="s">
        <v>384</v>
      </c>
      <c r="F609" s="72" t="s">
        <v>41</v>
      </c>
      <c r="G609" s="71">
        <v>1046</v>
      </c>
      <c r="H609" s="78">
        <f t="shared" si="27"/>
        <v>807.35</v>
      </c>
      <c r="I609" s="79">
        <v>844490.4</v>
      </c>
      <c r="J609" s="8"/>
      <c r="K609" s="80"/>
      <c r="L609" s="80"/>
      <c r="M609" s="81">
        <f t="shared" si="28"/>
        <v>861.06</v>
      </c>
      <c r="N609" s="81">
        <f t="shared" si="29"/>
        <v>900668.76</v>
      </c>
    </row>
    <row r="610" spans="1:14" customFormat="1" ht="60" x14ac:dyDescent="0.25">
      <c r="A610" s="42">
        <v>579</v>
      </c>
      <c r="B610" s="22" t="s">
        <v>98</v>
      </c>
      <c r="C610" s="31">
        <v>134.30000000000001</v>
      </c>
      <c r="D610" s="22" t="s">
        <v>385</v>
      </c>
      <c r="E610" s="24" t="s">
        <v>386</v>
      </c>
      <c r="F610" s="72" t="s">
        <v>57</v>
      </c>
      <c r="G610" s="69">
        <v>5693.6</v>
      </c>
      <c r="H610" s="78">
        <f t="shared" si="27"/>
        <v>334.41</v>
      </c>
      <c r="I610" s="79">
        <v>1903992.21</v>
      </c>
      <c r="J610" s="8"/>
      <c r="K610" s="80"/>
      <c r="L610" s="80"/>
      <c r="M610" s="81">
        <f t="shared" si="28"/>
        <v>356.66</v>
      </c>
      <c r="N610" s="81">
        <f t="shared" si="29"/>
        <v>2030679.38</v>
      </c>
    </row>
    <row r="611" spans="1:14" customFormat="1" ht="60" x14ac:dyDescent="0.25">
      <c r="A611" s="42">
        <v>580</v>
      </c>
      <c r="B611" s="22" t="s">
        <v>98</v>
      </c>
      <c r="C611" s="23">
        <v>135</v>
      </c>
      <c r="D611" s="22" t="s">
        <v>145</v>
      </c>
      <c r="E611" s="24" t="s">
        <v>387</v>
      </c>
      <c r="F611" s="72" t="s">
        <v>28</v>
      </c>
      <c r="G611" s="69">
        <v>-1255.2</v>
      </c>
      <c r="H611" s="78">
        <f t="shared" si="27"/>
        <v>252.67</v>
      </c>
      <c r="I611" s="79">
        <v>-317148.55</v>
      </c>
      <c r="J611" s="8"/>
      <c r="K611" s="80"/>
      <c r="L611" s="80"/>
      <c r="M611" s="81">
        <f t="shared" si="28"/>
        <v>269.48</v>
      </c>
      <c r="N611" s="81">
        <f t="shared" si="29"/>
        <v>-338251.3</v>
      </c>
    </row>
    <row r="612" spans="1:14" customFormat="1" ht="60" x14ac:dyDescent="0.25">
      <c r="A612" s="42">
        <v>581</v>
      </c>
      <c r="B612" s="22" t="s">
        <v>98</v>
      </c>
      <c r="C612" s="23">
        <v>136</v>
      </c>
      <c r="D612" s="22" t="s">
        <v>147</v>
      </c>
      <c r="E612" s="24" t="s">
        <v>388</v>
      </c>
      <c r="F612" s="72" t="s">
        <v>28</v>
      </c>
      <c r="G612" s="69">
        <v>1255.2</v>
      </c>
      <c r="H612" s="78">
        <f t="shared" si="27"/>
        <v>1077.99</v>
      </c>
      <c r="I612" s="79">
        <v>1353087.87</v>
      </c>
      <c r="J612" s="8"/>
      <c r="K612" s="80"/>
      <c r="L612" s="80"/>
      <c r="M612" s="81">
        <f t="shared" si="28"/>
        <v>1149.7</v>
      </c>
      <c r="N612" s="81">
        <f t="shared" si="29"/>
        <v>1443103.44</v>
      </c>
    </row>
    <row r="613" spans="1:14" customFormat="1" ht="15" x14ac:dyDescent="0.25">
      <c r="A613" s="45"/>
      <c r="B613" s="45"/>
      <c r="C613" s="45"/>
      <c r="D613" s="45"/>
      <c r="E613" s="46" t="s">
        <v>45</v>
      </c>
      <c r="F613" s="91"/>
      <c r="G613" s="91"/>
      <c r="H613" s="82"/>
      <c r="I613" s="91">
        <f>SUM(I388:I612)</f>
        <v>254037491.84999999</v>
      </c>
      <c r="J613" s="84"/>
      <c r="K613" s="85"/>
      <c r="L613" s="85"/>
      <c r="M613" s="86"/>
      <c r="N613" s="87">
        <f>SUM(N388:N612)</f>
        <v>270937411.56999999</v>
      </c>
    </row>
    <row r="614" spans="1:14" customFormat="1" ht="18" customHeight="1" x14ac:dyDescent="0.25">
      <c r="A614" s="44"/>
      <c r="B614" s="44"/>
      <c r="C614" s="44"/>
      <c r="D614" s="44"/>
      <c r="E614" s="10" t="s">
        <v>389</v>
      </c>
      <c r="F614" s="90"/>
      <c r="G614" s="67"/>
      <c r="H614" s="92"/>
      <c r="I614" s="88"/>
      <c r="J614" s="89"/>
      <c r="K614" s="90"/>
      <c r="L614" s="90"/>
      <c r="M614" s="93"/>
      <c r="N614" s="93"/>
    </row>
    <row r="615" spans="1:14" customFormat="1" ht="15" x14ac:dyDescent="0.25">
      <c r="A615" s="42">
        <v>582</v>
      </c>
      <c r="B615" s="22" t="s">
        <v>390</v>
      </c>
      <c r="C615" s="23">
        <v>1</v>
      </c>
      <c r="D615" s="22" t="s">
        <v>358</v>
      </c>
      <c r="E615" s="24" t="s">
        <v>391</v>
      </c>
      <c r="F615" s="72" t="s">
        <v>14</v>
      </c>
      <c r="G615" s="65">
        <v>1.2200000000000001E-2</v>
      </c>
      <c r="H615" s="78">
        <f t="shared" si="27"/>
        <v>199029.51</v>
      </c>
      <c r="I615" s="79">
        <v>2428.16</v>
      </c>
      <c r="J615" s="8"/>
      <c r="K615" s="80"/>
      <c r="L615" s="80"/>
      <c r="M615" s="81">
        <f t="shared" si="28"/>
        <v>212269.93</v>
      </c>
      <c r="N615" s="81">
        <f t="shared" si="29"/>
        <v>2589.69</v>
      </c>
    </row>
    <row r="616" spans="1:14" customFormat="1" ht="15" x14ac:dyDescent="0.25">
      <c r="A616" s="42">
        <v>583</v>
      </c>
      <c r="B616" s="22" t="s">
        <v>390</v>
      </c>
      <c r="C616" s="31">
        <v>1.1000000000000001</v>
      </c>
      <c r="D616" s="22" t="s">
        <v>392</v>
      </c>
      <c r="E616" s="24" t="s">
        <v>393</v>
      </c>
      <c r="F616" s="72" t="s">
        <v>41</v>
      </c>
      <c r="G616" s="65">
        <v>1.2444</v>
      </c>
      <c r="H616" s="78">
        <f t="shared" si="27"/>
        <v>3946.91</v>
      </c>
      <c r="I616" s="79">
        <v>4911.53</v>
      </c>
      <c r="J616" s="8"/>
      <c r="K616" s="80"/>
      <c r="L616" s="80"/>
      <c r="M616" s="81">
        <f t="shared" si="28"/>
        <v>4209.4799999999996</v>
      </c>
      <c r="N616" s="81">
        <f t="shared" si="29"/>
        <v>5238.28</v>
      </c>
    </row>
    <row r="617" spans="1:14" customFormat="1" ht="30" x14ac:dyDescent="0.25">
      <c r="A617" s="42">
        <v>584</v>
      </c>
      <c r="B617" s="22" t="s">
        <v>390</v>
      </c>
      <c r="C617" s="23">
        <v>2</v>
      </c>
      <c r="D617" s="22" t="s">
        <v>394</v>
      </c>
      <c r="E617" s="24" t="s">
        <v>395</v>
      </c>
      <c r="F617" s="72" t="s">
        <v>14</v>
      </c>
      <c r="G617" s="65">
        <v>0.37880000000000003</v>
      </c>
      <c r="H617" s="78">
        <f t="shared" si="27"/>
        <v>1356820.88</v>
      </c>
      <c r="I617" s="79">
        <v>513963.75</v>
      </c>
      <c r="J617" s="8"/>
      <c r="K617" s="80"/>
      <c r="L617" s="80"/>
      <c r="M617" s="81">
        <f t="shared" si="28"/>
        <v>1447083.26</v>
      </c>
      <c r="N617" s="81">
        <f t="shared" si="29"/>
        <v>548155.14</v>
      </c>
    </row>
    <row r="618" spans="1:14" customFormat="1" ht="15" x14ac:dyDescent="0.25">
      <c r="A618" s="42">
        <v>585</v>
      </c>
      <c r="B618" s="22" t="s">
        <v>390</v>
      </c>
      <c r="C618" s="31">
        <v>2.1</v>
      </c>
      <c r="D618" s="22" t="s">
        <v>396</v>
      </c>
      <c r="E618" s="24" t="s">
        <v>397</v>
      </c>
      <c r="F618" s="72" t="s">
        <v>41</v>
      </c>
      <c r="G618" s="65">
        <v>-38.4482</v>
      </c>
      <c r="H618" s="78">
        <f t="shared" si="27"/>
        <v>3874.25</v>
      </c>
      <c r="I618" s="79">
        <v>-148958.01</v>
      </c>
      <c r="J618" s="8"/>
      <c r="K618" s="80"/>
      <c r="L618" s="80"/>
      <c r="M618" s="81">
        <f t="shared" si="28"/>
        <v>4131.9799999999996</v>
      </c>
      <c r="N618" s="81">
        <f t="shared" si="29"/>
        <v>-158867.19</v>
      </c>
    </row>
    <row r="619" spans="1:14" customFormat="1" ht="15" x14ac:dyDescent="0.25">
      <c r="A619" s="42">
        <v>586</v>
      </c>
      <c r="B619" s="22" t="s">
        <v>390</v>
      </c>
      <c r="C619" s="31">
        <v>2.2000000000000002</v>
      </c>
      <c r="D619" s="22" t="s">
        <v>398</v>
      </c>
      <c r="E619" s="24" t="s">
        <v>399</v>
      </c>
      <c r="F619" s="72" t="s">
        <v>41</v>
      </c>
      <c r="G619" s="65">
        <v>38.4482</v>
      </c>
      <c r="H619" s="78">
        <f t="shared" si="27"/>
        <v>4996.8599999999997</v>
      </c>
      <c r="I619" s="79">
        <v>192120.15</v>
      </c>
      <c r="J619" s="8"/>
      <c r="K619" s="80"/>
      <c r="L619" s="80"/>
      <c r="M619" s="81">
        <f t="shared" si="28"/>
        <v>5329.28</v>
      </c>
      <c r="N619" s="81">
        <f t="shared" si="29"/>
        <v>204901.22</v>
      </c>
    </row>
    <row r="620" spans="1:14" customFormat="1" ht="45" x14ac:dyDescent="0.25">
      <c r="A620" s="42">
        <v>587</v>
      </c>
      <c r="B620" s="22" t="s">
        <v>390</v>
      </c>
      <c r="C620" s="31">
        <v>2.2999999999999998</v>
      </c>
      <c r="D620" s="22" t="s">
        <v>398</v>
      </c>
      <c r="E620" s="24" t="s">
        <v>400</v>
      </c>
      <c r="F620" s="72" t="s">
        <v>41</v>
      </c>
      <c r="G620" s="65">
        <v>38.4482</v>
      </c>
      <c r="H620" s="78">
        <f t="shared" si="27"/>
        <v>62.47</v>
      </c>
      <c r="I620" s="79">
        <v>2402.02</v>
      </c>
      <c r="J620" s="8"/>
      <c r="K620" s="80"/>
      <c r="L620" s="80"/>
      <c r="M620" s="81">
        <f t="shared" si="28"/>
        <v>66.63</v>
      </c>
      <c r="N620" s="81">
        <f t="shared" si="29"/>
        <v>2561.8000000000002</v>
      </c>
    </row>
    <row r="621" spans="1:14" customFormat="1" ht="30" x14ac:dyDescent="0.25">
      <c r="A621" s="42">
        <v>588</v>
      </c>
      <c r="B621" s="22" t="s">
        <v>390</v>
      </c>
      <c r="C621" s="31">
        <v>2.4</v>
      </c>
      <c r="D621" s="22" t="s">
        <v>401</v>
      </c>
      <c r="E621" s="24" t="s">
        <v>402</v>
      </c>
      <c r="F621" s="72" t="s">
        <v>221</v>
      </c>
      <c r="G621" s="68">
        <v>0.12</v>
      </c>
      <c r="H621" s="78">
        <f t="shared" si="27"/>
        <v>34797.25</v>
      </c>
      <c r="I621" s="79">
        <v>4175.67</v>
      </c>
      <c r="J621" s="8"/>
      <c r="K621" s="80"/>
      <c r="L621" s="80"/>
      <c r="M621" s="81">
        <f t="shared" si="28"/>
        <v>37112.129999999997</v>
      </c>
      <c r="N621" s="81">
        <f t="shared" si="29"/>
        <v>4453.46</v>
      </c>
    </row>
    <row r="622" spans="1:14" customFormat="1" ht="30" x14ac:dyDescent="0.25">
      <c r="A622" s="42">
        <v>589</v>
      </c>
      <c r="B622" s="22" t="s">
        <v>390</v>
      </c>
      <c r="C622" s="31">
        <v>2.5</v>
      </c>
      <c r="D622" s="22" t="s">
        <v>403</v>
      </c>
      <c r="E622" s="24" t="s">
        <v>404</v>
      </c>
      <c r="F622" s="72" t="s">
        <v>221</v>
      </c>
      <c r="G622" s="70">
        <v>4.2000000000000003E-2</v>
      </c>
      <c r="H622" s="78">
        <f t="shared" si="27"/>
        <v>32362.62</v>
      </c>
      <c r="I622" s="79">
        <v>1359.23</v>
      </c>
      <c r="J622" s="8"/>
      <c r="K622" s="80"/>
      <c r="L622" s="80"/>
      <c r="M622" s="81">
        <f t="shared" si="28"/>
        <v>34515.54</v>
      </c>
      <c r="N622" s="81">
        <f t="shared" si="29"/>
        <v>1449.65</v>
      </c>
    </row>
    <row r="623" spans="1:14" customFormat="1" ht="30" x14ac:dyDescent="0.25">
      <c r="A623" s="42">
        <v>590</v>
      </c>
      <c r="B623" s="22" t="s">
        <v>390</v>
      </c>
      <c r="C623" s="31">
        <v>2.6</v>
      </c>
      <c r="D623" s="22" t="s">
        <v>405</v>
      </c>
      <c r="E623" s="24" t="s">
        <v>406</v>
      </c>
      <c r="F623" s="72" t="s">
        <v>221</v>
      </c>
      <c r="G623" s="68">
        <v>2.92</v>
      </c>
      <c r="H623" s="78">
        <f t="shared" si="27"/>
        <v>32321.52</v>
      </c>
      <c r="I623" s="79">
        <v>94378.83</v>
      </c>
      <c r="J623" s="8"/>
      <c r="K623" s="80"/>
      <c r="L623" s="80"/>
      <c r="M623" s="81">
        <f t="shared" si="28"/>
        <v>34471.71</v>
      </c>
      <c r="N623" s="81">
        <f t="shared" si="29"/>
        <v>100657.39</v>
      </c>
    </row>
    <row r="624" spans="1:14" customFormat="1" ht="30" x14ac:dyDescent="0.25">
      <c r="A624" s="42">
        <v>591</v>
      </c>
      <c r="B624" s="22" t="s">
        <v>390</v>
      </c>
      <c r="C624" s="31">
        <v>2.7</v>
      </c>
      <c r="D624" s="22" t="s">
        <v>407</v>
      </c>
      <c r="E624" s="24" t="s">
        <v>408</v>
      </c>
      <c r="F624" s="72" t="s">
        <v>221</v>
      </c>
      <c r="G624" s="68">
        <v>0.34</v>
      </c>
      <c r="H624" s="78">
        <f t="shared" si="27"/>
        <v>32275.82</v>
      </c>
      <c r="I624" s="79">
        <v>10973.78</v>
      </c>
      <c r="J624" s="8"/>
      <c r="K624" s="80"/>
      <c r="L624" s="80"/>
      <c r="M624" s="81">
        <f t="shared" si="28"/>
        <v>34422.97</v>
      </c>
      <c r="N624" s="81">
        <f t="shared" si="29"/>
        <v>11703.81</v>
      </c>
    </row>
    <row r="625" spans="1:14" customFormat="1" ht="45" x14ac:dyDescent="0.25">
      <c r="A625" s="42">
        <v>592</v>
      </c>
      <c r="B625" s="22" t="s">
        <v>390</v>
      </c>
      <c r="C625" s="31">
        <v>2.8</v>
      </c>
      <c r="D625" s="22" t="s">
        <v>409</v>
      </c>
      <c r="E625" s="24" t="s">
        <v>410</v>
      </c>
      <c r="F625" s="72" t="s">
        <v>221</v>
      </c>
      <c r="G625" s="70">
        <v>7.4999999999999997E-2</v>
      </c>
      <c r="H625" s="78">
        <f t="shared" si="27"/>
        <v>32663.87</v>
      </c>
      <c r="I625" s="79">
        <v>2449.79</v>
      </c>
      <c r="J625" s="8"/>
      <c r="K625" s="80"/>
      <c r="L625" s="80"/>
      <c r="M625" s="81">
        <f t="shared" si="28"/>
        <v>34836.83</v>
      </c>
      <c r="N625" s="81">
        <f t="shared" si="29"/>
        <v>2612.7600000000002</v>
      </c>
    </row>
    <row r="626" spans="1:14" customFormat="1" ht="30" x14ac:dyDescent="0.25">
      <c r="A626" s="42">
        <v>593</v>
      </c>
      <c r="B626" s="22" t="s">
        <v>390</v>
      </c>
      <c r="C626" s="23">
        <v>3</v>
      </c>
      <c r="D626" s="22" t="s">
        <v>411</v>
      </c>
      <c r="E626" s="24" t="s">
        <v>412</v>
      </c>
      <c r="F626" s="72" t="s">
        <v>221</v>
      </c>
      <c r="G626" s="65">
        <v>0.13819999999999999</v>
      </c>
      <c r="H626" s="78">
        <f t="shared" si="27"/>
        <v>63665.77</v>
      </c>
      <c r="I626" s="79">
        <v>8798.61</v>
      </c>
      <c r="J626" s="8"/>
      <c r="K626" s="80"/>
      <c r="L626" s="80"/>
      <c r="M626" s="81">
        <f t="shared" si="28"/>
        <v>67901.13</v>
      </c>
      <c r="N626" s="81">
        <f t="shared" si="29"/>
        <v>9383.94</v>
      </c>
    </row>
    <row r="627" spans="1:14" customFormat="1" ht="45" x14ac:dyDescent="0.25">
      <c r="A627" s="42">
        <v>594</v>
      </c>
      <c r="B627" s="22" t="s">
        <v>390</v>
      </c>
      <c r="C627" s="31">
        <v>3.1</v>
      </c>
      <c r="D627" s="22" t="s">
        <v>413</v>
      </c>
      <c r="E627" s="24" t="s">
        <v>414</v>
      </c>
      <c r="F627" s="72" t="s">
        <v>221</v>
      </c>
      <c r="G627" s="65">
        <v>0.13819999999999999</v>
      </c>
      <c r="H627" s="78">
        <f t="shared" si="27"/>
        <v>40735.31</v>
      </c>
      <c r="I627" s="79">
        <v>5629.62</v>
      </c>
      <c r="J627" s="8"/>
      <c r="K627" s="80"/>
      <c r="L627" s="80"/>
      <c r="M627" s="81">
        <f t="shared" si="28"/>
        <v>43445.22</v>
      </c>
      <c r="N627" s="81">
        <f t="shared" si="29"/>
        <v>6004.13</v>
      </c>
    </row>
    <row r="628" spans="1:14" customFormat="1" ht="30" x14ac:dyDescent="0.25">
      <c r="A628" s="42">
        <v>595</v>
      </c>
      <c r="B628" s="22" t="s">
        <v>390</v>
      </c>
      <c r="C628" s="23">
        <v>4</v>
      </c>
      <c r="D628" s="22" t="s">
        <v>415</v>
      </c>
      <c r="E628" s="24" t="s">
        <v>416</v>
      </c>
      <c r="F628" s="72" t="s">
        <v>221</v>
      </c>
      <c r="G628" s="65">
        <v>0.78559999999999997</v>
      </c>
      <c r="H628" s="78">
        <f t="shared" si="27"/>
        <v>22457.54</v>
      </c>
      <c r="I628" s="79">
        <v>17642.64</v>
      </c>
      <c r="J628" s="8"/>
      <c r="K628" s="80"/>
      <c r="L628" s="80"/>
      <c r="M628" s="81">
        <f t="shared" si="28"/>
        <v>23951.53</v>
      </c>
      <c r="N628" s="81">
        <f t="shared" si="29"/>
        <v>18816.32</v>
      </c>
    </row>
    <row r="629" spans="1:14" customFormat="1" ht="30" x14ac:dyDescent="0.25">
      <c r="A629" s="42">
        <v>596</v>
      </c>
      <c r="B629" s="22" t="s">
        <v>390</v>
      </c>
      <c r="C629" s="31">
        <v>4.0999999999999996</v>
      </c>
      <c r="D629" s="22" t="s">
        <v>417</v>
      </c>
      <c r="E629" s="24" t="s">
        <v>418</v>
      </c>
      <c r="F629" s="72" t="s">
        <v>156</v>
      </c>
      <c r="G629" s="71">
        <v>4</v>
      </c>
      <c r="H629" s="78">
        <f t="shared" si="27"/>
        <v>63732.87</v>
      </c>
      <c r="I629" s="79">
        <v>254931.49</v>
      </c>
      <c r="J629" s="8"/>
      <c r="K629" s="80"/>
      <c r="L629" s="80"/>
      <c r="M629" s="81">
        <f t="shared" si="28"/>
        <v>67972.69</v>
      </c>
      <c r="N629" s="81">
        <f t="shared" si="29"/>
        <v>271890.76</v>
      </c>
    </row>
    <row r="630" spans="1:14" customFormat="1" ht="30" x14ac:dyDescent="0.25">
      <c r="A630" s="42">
        <v>597</v>
      </c>
      <c r="B630" s="22" t="s">
        <v>390</v>
      </c>
      <c r="C630" s="23">
        <v>5</v>
      </c>
      <c r="D630" s="22" t="s">
        <v>419</v>
      </c>
      <c r="E630" s="24" t="s">
        <v>420</v>
      </c>
      <c r="F630" s="72" t="s">
        <v>156</v>
      </c>
      <c r="G630" s="71">
        <v>4</v>
      </c>
      <c r="H630" s="78">
        <f t="shared" si="27"/>
        <v>4822.37</v>
      </c>
      <c r="I630" s="79">
        <v>19289.46</v>
      </c>
      <c r="J630" s="8"/>
      <c r="K630" s="80"/>
      <c r="L630" s="80"/>
      <c r="M630" s="81">
        <f t="shared" si="28"/>
        <v>5143.18</v>
      </c>
      <c r="N630" s="81">
        <f t="shared" si="29"/>
        <v>20572.72</v>
      </c>
    </row>
    <row r="631" spans="1:14" customFormat="1" ht="45" x14ac:dyDescent="0.25">
      <c r="A631" s="42">
        <v>598</v>
      </c>
      <c r="B631" s="22" t="s">
        <v>390</v>
      </c>
      <c r="C631" s="23">
        <v>6</v>
      </c>
      <c r="D631" s="22" t="s">
        <v>421</v>
      </c>
      <c r="E631" s="24" t="s">
        <v>422</v>
      </c>
      <c r="F631" s="72" t="s">
        <v>44</v>
      </c>
      <c r="G631" s="68">
        <v>0.14000000000000001</v>
      </c>
      <c r="H631" s="78">
        <f t="shared" si="27"/>
        <v>284657.07</v>
      </c>
      <c r="I631" s="79">
        <v>39851.99</v>
      </c>
      <c r="J631" s="8"/>
      <c r="K631" s="80"/>
      <c r="L631" s="80"/>
      <c r="M631" s="81">
        <f t="shared" si="28"/>
        <v>303593.84999999998</v>
      </c>
      <c r="N631" s="81">
        <f t="shared" si="29"/>
        <v>42503.14</v>
      </c>
    </row>
    <row r="632" spans="1:14" customFormat="1" ht="30" x14ac:dyDescent="0.25">
      <c r="A632" s="42">
        <v>599</v>
      </c>
      <c r="B632" s="22" t="s">
        <v>390</v>
      </c>
      <c r="C632" s="31">
        <v>6.1</v>
      </c>
      <c r="D632" s="22" t="s">
        <v>360</v>
      </c>
      <c r="E632" s="24" t="s">
        <v>423</v>
      </c>
      <c r="F632" s="72" t="s">
        <v>41</v>
      </c>
      <c r="G632" s="70">
        <v>2.198</v>
      </c>
      <c r="H632" s="78">
        <f t="shared" si="27"/>
        <v>5002.68</v>
      </c>
      <c r="I632" s="79">
        <v>10995.88</v>
      </c>
      <c r="J632" s="8"/>
      <c r="K632" s="80"/>
      <c r="L632" s="80"/>
      <c r="M632" s="81">
        <f t="shared" si="28"/>
        <v>5335.48</v>
      </c>
      <c r="N632" s="81">
        <f t="shared" si="29"/>
        <v>11727.39</v>
      </c>
    </row>
    <row r="633" spans="1:14" customFormat="1" ht="45" x14ac:dyDescent="0.25">
      <c r="A633" s="42">
        <v>600</v>
      </c>
      <c r="B633" s="22" t="s">
        <v>390</v>
      </c>
      <c r="C633" s="31">
        <v>6.2</v>
      </c>
      <c r="D633" s="22" t="s">
        <v>424</v>
      </c>
      <c r="E633" s="24" t="s">
        <v>425</v>
      </c>
      <c r="F633" s="72" t="s">
        <v>156</v>
      </c>
      <c r="G633" s="71">
        <v>2</v>
      </c>
      <c r="H633" s="78">
        <f t="shared" si="27"/>
        <v>3486.38</v>
      </c>
      <c r="I633" s="79">
        <v>6972.76</v>
      </c>
      <c r="J633" s="8"/>
      <c r="K633" s="80"/>
      <c r="L633" s="80"/>
      <c r="M633" s="81">
        <f t="shared" si="28"/>
        <v>3718.31</v>
      </c>
      <c r="N633" s="81">
        <f t="shared" si="29"/>
        <v>7436.62</v>
      </c>
    </row>
    <row r="634" spans="1:14" customFormat="1" ht="45" x14ac:dyDescent="0.25">
      <c r="A634" s="42">
        <v>601</v>
      </c>
      <c r="B634" s="22" t="s">
        <v>390</v>
      </c>
      <c r="C634" s="31">
        <v>6.3</v>
      </c>
      <c r="D634" s="22" t="s">
        <v>426</v>
      </c>
      <c r="E634" s="24" t="s">
        <v>427</v>
      </c>
      <c r="F634" s="72" t="s">
        <v>156</v>
      </c>
      <c r="G634" s="71">
        <v>12</v>
      </c>
      <c r="H634" s="78">
        <f t="shared" si="27"/>
        <v>1445.43</v>
      </c>
      <c r="I634" s="79">
        <v>17345.21</v>
      </c>
      <c r="J634" s="8"/>
      <c r="K634" s="80"/>
      <c r="L634" s="80"/>
      <c r="M634" s="81">
        <f t="shared" si="28"/>
        <v>1541.59</v>
      </c>
      <c r="N634" s="81">
        <f t="shared" si="29"/>
        <v>18499.080000000002</v>
      </c>
    </row>
    <row r="635" spans="1:14" customFormat="1" ht="45" x14ac:dyDescent="0.25">
      <c r="A635" s="42">
        <v>602</v>
      </c>
      <c r="B635" s="22" t="s">
        <v>390</v>
      </c>
      <c r="C635" s="23">
        <v>7</v>
      </c>
      <c r="D635" s="22" t="s">
        <v>428</v>
      </c>
      <c r="E635" s="24" t="s">
        <v>429</v>
      </c>
      <c r="F635" s="72" t="s">
        <v>44</v>
      </c>
      <c r="G635" s="68">
        <v>0.02</v>
      </c>
      <c r="H635" s="78">
        <f t="shared" si="27"/>
        <v>242281.5</v>
      </c>
      <c r="I635" s="79">
        <v>4845.63</v>
      </c>
      <c r="J635" s="8"/>
      <c r="K635" s="80"/>
      <c r="L635" s="80"/>
      <c r="M635" s="81">
        <f t="shared" si="28"/>
        <v>258399.25</v>
      </c>
      <c r="N635" s="81">
        <f t="shared" si="29"/>
        <v>5167.99</v>
      </c>
    </row>
    <row r="636" spans="1:14" customFormat="1" ht="30" x14ac:dyDescent="0.25">
      <c r="A636" s="42">
        <v>603</v>
      </c>
      <c r="B636" s="22" t="s">
        <v>390</v>
      </c>
      <c r="C636" s="31">
        <v>7.1</v>
      </c>
      <c r="D636" s="22" t="s">
        <v>360</v>
      </c>
      <c r="E636" s="24" t="s">
        <v>423</v>
      </c>
      <c r="F636" s="72" t="s">
        <v>41</v>
      </c>
      <c r="G636" s="70">
        <v>1.4E-2</v>
      </c>
      <c r="H636" s="78">
        <f t="shared" si="27"/>
        <v>5003.57</v>
      </c>
      <c r="I636" s="79">
        <v>70.05</v>
      </c>
      <c r="J636" s="8"/>
      <c r="K636" s="80"/>
      <c r="L636" s="80"/>
      <c r="M636" s="81">
        <f t="shared" si="28"/>
        <v>5336.43</v>
      </c>
      <c r="N636" s="81">
        <f t="shared" si="29"/>
        <v>74.709999999999994</v>
      </c>
    </row>
    <row r="637" spans="1:14" customFormat="1" ht="30" x14ac:dyDescent="0.25">
      <c r="A637" s="42">
        <v>604</v>
      </c>
      <c r="B637" s="22" t="s">
        <v>390</v>
      </c>
      <c r="C637" s="31">
        <v>7.2</v>
      </c>
      <c r="D637" s="22" t="s">
        <v>430</v>
      </c>
      <c r="E637" s="24" t="s">
        <v>431</v>
      </c>
      <c r="F637" s="72" t="s">
        <v>156</v>
      </c>
      <c r="G637" s="71">
        <v>2</v>
      </c>
      <c r="H637" s="78">
        <f t="shared" si="27"/>
        <v>5908.38</v>
      </c>
      <c r="I637" s="79">
        <v>11816.75</v>
      </c>
      <c r="J637" s="8"/>
      <c r="K637" s="80"/>
      <c r="L637" s="80"/>
      <c r="M637" s="81">
        <f t="shared" si="28"/>
        <v>6301.43</v>
      </c>
      <c r="N637" s="81">
        <f t="shared" si="29"/>
        <v>12602.86</v>
      </c>
    </row>
    <row r="638" spans="1:14" customFormat="1" ht="30" x14ac:dyDescent="0.25">
      <c r="A638" s="42">
        <v>605</v>
      </c>
      <c r="B638" s="22" t="s">
        <v>390</v>
      </c>
      <c r="C638" s="23">
        <v>8</v>
      </c>
      <c r="D638" s="22" t="s">
        <v>432</v>
      </c>
      <c r="E638" s="24" t="s">
        <v>433</v>
      </c>
      <c r="F638" s="72" t="s">
        <v>14</v>
      </c>
      <c r="G638" s="65">
        <v>2.5999999999999999E-3</v>
      </c>
      <c r="H638" s="78">
        <f t="shared" si="27"/>
        <v>1091000</v>
      </c>
      <c r="I638" s="79">
        <v>2836.6</v>
      </c>
      <c r="J638" s="8"/>
      <c r="K638" s="80"/>
      <c r="L638" s="80"/>
      <c r="M638" s="81">
        <f t="shared" si="28"/>
        <v>1163578.67</v>
      </c>
      <c r="N638" s="81">
        <f t="shared" si="29"/>
        <v>3025.3</v>
      </c>
    </row>
    <row r="639" spans="1:14" customFormat="1" ht="30" x14ac:dyDescent="0.25">
      <c r="A639" s="42">
        <v>606</v>
      </c>
      <c r="B639" s="22" t="s">
        <v>390</v>
      </c>
      <c r="C639" s="31">
        <v>8.1</v>
      </c>
      <c r="D639" s="22" t="s">
        <v>434</v>
      </c>
      <c r="E639" s="24" t="s">
        <v>435</v>
      </c>
      <c r="F639" s="72" t="s">
        <v>156</v>
      </c>
      <c r="G639" s="71">
        <v>2</v>
      </c>
      <c r="H639" s="78">
        <f t="shared" si="27"/>
        <v>491.79</v>
      </c>
      <c r="I639" s="79">
        <v>983.57</v>
      </c>
      <c r="J639" s="8"/>
      <c r="K639" s="80"/>
      <c r="L639" s="80"/>
      <c r="M639" s="81">
        <f t="shared" si="28"/>
        <v>524.51</v>
      </c>
      <c r="N639" s="81">
        <f t="shared" si="29"/>
        <v>1049.02</v>
      </c>
    </row>
    <row r="640" spans="1:14" customFormat="1" ht="30" x14ac:dyDescent="0.25">
      <c r="A640" s="42">
        <v>607</v>
      </c>
      <c r="B640" s="22" t="s">
        <v>390</v>
      </c>
      <c r="C640" s="31">
        <v>8.1999999999999993</v>
      </c>
      <c r="D640" s="22" t="s">
        <v>436</v>
      </c>
      <c r="E640" s="24" t="s">
        <v>437</v>
      </c>
      <c r="F640" s="72" t="s">
        <v>156</v>
      </c>
      <c r="G640" s="71">
        <v>8</v>
      </c>
      <c r="H640" s="78">
        <f t="shared" si="27"/>
        <v>401.52</v>
      </c>
      <c r="I640" s="79">
        <v>3212.13</v>
      </c>
      <c r="J640" s="8"/>
      <c r="K640" s="80"/>
      <c r="L640" s="80"/>
      <c r="M640" s="81">
        <f t="shared" si="28"/>
        <v>428.23</v>
      </c>
      <c r="N640" s="81">
        <f t="shared" si="29"/>
        <v>3425.84</v>
      </c>
    </row>
    <row r="641" spans="1:14" customFormat="1" ht="15" x14ac:dyDescent="0.25">
      <c r="A641" s="42">
        <v>608</v>
      </c>
      <c r="B641" s="22" t="s">
        <v>390</v>
      </c>
      <c r="C641" s="23">
        <v>9</v>
      </c>
      <c r="D641" s="22" t="s">
        <v>438</v>
      </c>
      <c r="E641" s="24" t="s">
        <v>439</v>
      </c>
      <c r="F641" s="72" t="s">
        <v>221</v>
      </c>
      <c r="G641" s="65">
        <v>1.6000000000000001E-3</v>
      </c>
      <c r="H641" s="78">
        <f t="shared" si="27"/>
        <v>215912.5</v>
      </c>
      <c r="I641" s="79">
        <v>345.46</v>
      </c>
      <c r="J641" s="8"/>
      <c r="K641" s="80"/>
      <c r="L641" s="80"/>
      <c r="M641" s="81">
        <f t="shared" si="28"/>
        <v>230276.06</v>
      </c>
      <c r="N641" s="81">
        <f t="shared" si="29"/>
        <v>368.44</v>
      </c>
    </row>
    <row r="642" spans="1:14" customFormat="1" ht="15" x14ac:dyDescent="0.25">
      <c r="A642" s="42">
        <v>609</v>
      </c>
      <c r="B642" s="22" t="s">
        <v>390</v>
      </c>
      <c r="C642" s="31">
        <v>9.1</v>
      </c>
      <c r="D642" s="22" t="s">
        <v>440</v>
      </c>
      <c r="E642" s="24" t="s">
        <v>441</v>
      </c>
      <c r="F642" s="72" t="s">
        <v>221</v>
      </c>
      <c r="G642" s="65">
        <v>1.6000000000000001E-3</v>
      </c>
      <c r="H642" s="78">
        <f t="shared" si="27"/>
        <v>59937.5</v>
      </c>
      <c r="I642" s="79">
        <v>95.9</v>
      </c>
      <c r="J642" s="8"/>
      <c r="K642" s="80"/>
      <c r="L642" s="80"/>
      <c r="M642" s="81">
        <f t="shared" si="28"/>
        <v>63924.84</v>
      </c>
      <c r="N642" s="81">
        <f t="shared" si="29"/>
        <v>102.28</v>
      </c>
    </row>
    <row r="643" spans="1:14" customFormat="1" ht="15" x14ac:dyDescent="0.25">
      <c r="A643" s="42">
        <v>610</v>
      </c>
      <c r="B643" s="22" t="s">
        <v>390</v>
      </c>
      <c r="C643" s="23">
        <v>10</v>
      </c>
      <c r="D643" s="22" t="s">
        <v>442</v>
      </c>
      <c r="E643" s="24" t="s">
        <v>443</v>
      </c>
      <c r="F643" s="72" t="s">
        <v>156</v>
      </c>
      <c r="G643" s="71">
        <v>2</v>
      </c>
      <c r="H643" s="78">
        <f t="shared" si="27"/>
        <v>1538.09</v>
      </c>
      <c r="I643" s="79">
        <v>3076.17</v>
      </c>
      <c r="J643" s="8"/>
      <c r="K643" s="80"/>
      <c r="L643" s="80"/>
      <c r="M643" s="81">
        <f t="shared" si="28"/>
        <v>1640.41</v>
      </c>
      <c r="N643" s="81">
        <f t="shared" si="29"/>
        <v>3280.82</v>
      </c>
    </row>
    <row r="644" spans="1:14" customFormat="1" ht="15" x14ac:dyDescent="0.25">
      <c r="A644" s="42">
        <v>611</v>
      </c>
      <c r="B644" s="22" t="s">
        <v>390</v>
      </c>
      <c r="C644" s="31">
        <v>10.1</v>
      </c>
      <c r="D644" s="22" t="s">
        <v>444</v>
      </c>
      <c r="E644" s="24" t="s">
        <v>445</v>
      </c>
      <c r="F644" s="72" t="s">
        <v>156</v>
      </c>
      <c r="G644" s="71">
        <v>2</v>
      </c>
      <c r="H644" s="78">
        <f t="shared" si="27"/>
        <v>2905.71</v>
      </c>
      <c r="I644" s="79">
        <v>5811.41</v>
      </c>
      <c r="J644" s="8"/>
      <c r="K644" s="80"/>
      <c r="L644" s="80"/>
      <c r="M644" s="81">
        <f t="shared" si="28"/>
        <v>3099.01</v>
      </c>
      <c r="N644" s="81">
        <f t="shared" si="29"/>
        <v>6198.02</v>
      </c>
    </row>
    <row r="645" spans="1:14" customFormat="1" ht="30" x14ac:dyDescent="0.25">
      <c r="A645" s="42">
        <v>612</v>
      </c>
      <c r="B645" s="22" t="s">
        <v>390</v>
      </c>
      <c r="C645" s="23">
        <v>11</v>
      </c>
      <c r="D645" s="22" t="s">
        <v>446</v>
      </c>
      <c r="E645" s="24" t="s">
        <v>447</v>
      </c>
      <c r="F645" s="72" t="s">
        <v>221</v>
      </c>
      <c r="G645" s="70">
        <v>7.2999999999999995E-2</v>
      </c>
      <c r="H645" s="78">
        <f t="shared" si="27"/>
        <v>47896.58</v>
      </c>
      <c r="I645" s="79">
        <v>3496.45</v>
      </c>
      <c r="J645" s="8"/>
      <c r="K645" s="80"/>
      <c r="L645" s="80"/>
      <c r="M645" s="81">
        <f t="shared" si="28"/>
        <v>51082.9</v>
      </c>
      <c r="N645" s="81">
        <f t="shared" si="29"/>
        <v>3729.05</v>
      </c>
    </row>
    <row r="646" spans="1:14" customFormat="1" ht="30" x14ac:dyDescent="0.25">
      <c r="A646" s="42">
        <v>613</v>
      </c>
      <c r="B646" s="22" t="s">
        <v>390</v>
      </c>
      <c r="C646" s="31">
        <v>11.1</v>
      </c>
      <c r="D646" s="22" t="s">
        <v>448</v>
      </c>
      <c r="E646" s="24" t="s">
        <v>449</v>
      </c>
      <c r="F646" s="72" t="s">
        <v>221</v>
      </c>
      <c r="G646" s="70">
        <v>7.2999999999999995E-2</v>
      </c>
      <c r="H646" s="78">
        <f t="shared" si="27"/>
        <v>75568.490000000005</v>
      </c>
      <c r="I646" s="79">
        <v>5516.5</v>
      </c>
      <c r="J646" s="8"/>
      <c r="K646" s="80"/>
      <c r="L646" s="80"/>
      <c r="M646" s="81">
        <f t="shared" si="28"/>
        <v>80595.679999999993</v>
      </c>
      <c r="N646" s="81">
        <f t="shared" si="29"/>
        <v>5883.48</v>
      </c>
    </row>
    <row r="647" spans="1:14" customFormat="1" ht="30" x14ac:dyDescent="0.25">
      <c r="A647" s="42">
        <v>614</v>
      </c>
      <c r="B647" s="22" t="s">
        <v>390</v>
      </c>
      <c r="C647" s="23">
        <v>12</v>
      </c>
      <c r="D647" s="22" t="s">
        <v>438</v>
      </c>
      <c r="E647" s="24" t="s">
        <v>450</v>
      </c>
      <c r="F647" s="72" t="s">
        <v>221</v>
      </c>
      <c r="G647" s="65">
        <v>7.4999999999999997E-3</v>
      </c>
      <c r="H647" s="78">
        <f t="shared" si="27"/>
        <v>215468</v>
      </c>
      <c r="I647" s="79">
        <v>1616.01</v>
      </c>
      <c r="J647" s="8"/>
      <c r="K647" s="80"/>
      <c r="L647" s="80"/>
      <c r="M647" s="81">
        <f t="shared" si="28"/>
        <v>229801.99</v>
      </c>
      <c r="N647" s="81">
        <f t="shared" si="29"/>
        <v>1723.51</v>
      </c>
    </row>
    <row r="648" spans="1:14" customFormat="1" ht="30" x14ac:dyDescent="0.25">
      <c r="A648" s="42">
        <v>615</v>
      </c>
      <c r="B648" s="22" t="s">
        <v>390</v>
      </c>
      <c r="C648" s="31">
        <v>12.1</v>
      </c>
      <c r="D648" s="22" t="s">
        <v>440</v>
      </c>
      <c r="E648" s="24" t="s">
        <v>451</v>
      </c>
      <c r="F648" s="72" t="s">
        <v>221</v>
      </c>
      <c r="G648" s="65">
        <v>7.4999999999999997E-3</v>
      </c>
      <c r="H648" s="78">
        <f t="shared" si="27"/>
        <v>59929.33</v>
      </c>
      <c r="I648" s="79">
        <v>449.47</v>
      </c>
      <c r="J648" s="8"/>
      <c r="K648" s="80"/>
      <c r="L648" s="80"/>
      <c r="M648" s="81">
        <f t="shared" si="28"/>
        <v>63916.12</v>
      </c>
      <c r="N648" s="81">
        <f t="shared" si="29"/>
        <v>479.37</v>
      </c>
    </row>
    <row r="649" spans="1:14" customFormat="1" ht="15" x14ac:dyDescent="0.25">
      <c r="A649" s="42">
        <v>616</v>
      </c>
      <c r="B649" s="22" t="s">
        <v>390</v>
      </c>
      <c r="C649" s="23">
        <v>13</v>
      </c>
      <c r="D649" s="22" t="s">
        <v>438</v>
      </c>
      <c r="E649" s="24" t="s">
        <v>452</v>
      </c>
      <c r="F649" s="72" t="s">
        <v>221</v>
      </c>
      <c r="G649" s="70">
        <v>2.5000000000000001E-2</v>
      </c>
      <c r="H649" s="78">
        <f t="shared" si="27"/>
        <v>215473.2</v>
      </c>
      <c r="I649" s="79">
        <v>5386.83</v>
      </c>
      <c r="J649" s="8"/>
      <c r="K649" s="80"/>
      <c r="L649" s="80"/>
      <c r="M649" s="81">
        <f t="shared" si="28"/>
        <v>229807.53</v>
      </c>
      <c r="N649" s="81">
        <f t="shared" si="29"/>
        <v>5745.19</v>
      </c>
    </row>
    <row r="650" spans="1:14" customFormat="1" ht="60" x14ac:dyDescent="0.25">
      <c r="A650" s="42">
        <v>617</v>
      </c>
      <c r="B650" s="22" t="s">
        <v>390</v>
      </c>
      <c r="C650" s="31">
        <v>13.1</v>
      </c>
      <c r="D650" s="22" t="s">
        <v>453</v>
      </c>
      <c r="E650" s="24" t="s">
        <v>454</v>
      </c>
      <c r="F650" s="72" t="s">
        <v>221</v>
      </c>
      <c r="G650" s="70">
        <v>2.5000000000000001E-2</v>
      </c>
      <c r="H650" s="78">
        <f t="shared" si="27"/>
        <v>47633.599999999999</v>
      </c>
      <c r="I650" s="79">
        <v>1190.8399999999999</v>
      </c>
      <c r="J650" s="8"/>
      <c r="K650" s="80"/>
      <c r="L650" s="80"/>
      <c r="M650" s="81">
        <f t="shared" si="28"/>
        <v>50802.42</v>
      </c>
      <c r="N650" s="81">
        <f t="shared" si="29"/>
        <v>1270.06</v>
      </c>
    </row>
    <row r="651" spans="1:14" customFormat="1" ht="30" x14ac:dyDescent="0.25">
      <c r="A651" s="42">
        <v>618</v>
      </c>
      <c r="B651" s="22" t="s">
        <v>390</v>
      </c>
      <c r="C651" s="23">
        <v>14</v>
      </c>
      <c r="D651" s="22" t="s">
        <v>455</v>
      </c>
      <c r="E651" s="24" t="s">
        <v>456</v>
      </c>
      <c r="F651" s="72" t="s">
        <v>221</v>
      </c>
      <c r="G651" s="70">
        <v>6.3E-2</v>
      </c>
      <c r="H651" s="78">
        <f t="shared" si="27"/>
        <v>59691.59</v>
      </c>
      <c r="I651" s="79">
        <v>3760.57</v>
      </c>
      <c r="J651" s="8"/>
      <c r="K651" s="80"/>
      <c r="L651" s="80"/>
      <c r="M651" s="81">
        <f t="shared" si="28"/>
        <v>63662.57</v>
      </c>
      <c r="N651" s="81">
        <f t="shared" si="29"/>
        <v>4010.74</v>
      </c>
    </row>
    <row r="652" spans="1:14" customFormat="1" ht="45" x14ac:dyDescent="0.25">
      <c r="A652" s="42">
        <v>619</v>
      </c>
      <c r="B652" s="22" t="s">
        <v>390</v>
      </c>
      <c r="C652" s="31">
        <v>14.1</v>
      </c>
      <c r="D652" s="22" t="s">
        <v>413</v>
      </c>
      <c r="E652" s="24" t="s">
        <v>457</v>
      </c>
      <c r="F652" s="72" t="s">
        <v>221</v>
      </c>
      <c r="G652" s="70">
        <v>6.3E-2</v>
      </c>
      <c r="H652" s="78">
        <f t="shared" ref="H652:H715" si="30">I652/G652</f>
        <v>40734.76</v>
      </c>
      <c r="I652" s="79">
        <v>2566.29</v>
      </c>
      <c r="J652" s="8"/>
      <c r="K652" s="80"/>
      <c r="L652" s="80"/>
      <c r="M652" s="81">
        <f t="shared" ref="M652:M715" si="31">H652*$J$9*$K$9</f>
        <v>43444.639999999999</v>
      </c>
      <c r="N652" s="81">
        <f t="shared" ref="N652:N715" si="32">G652*M652</f>
        <v>2737.01</v>
      </c>
    </row>
    <row r="653" spans="1:14" customFormat="1" ht="15" x14ac:dyDescent="0.25">
      <c r="A653" s="42">
        <v>620</v>
      </c>
      <c r="B653" s="22" t="s">
        <v>390</v>
      </c>
      <c r="C653" s="23">
        <v>15</v>
      </c>
      <c r="D653" s="22" t="s">
        <v>458</v>
      </c>
      <c r="E653" s="24" t="s">
        <v>459</v>
      </c>
      <c r="F653" s="72" t="s">
        <v>221</v>
      </c>
      <c r="G653" s="70">
        <v>1.0999999999999999E-2</v>
      </c>
      <c r="H653" s="78">
        <f t="shared" si="30"/>
        <v>254058.18</v>
      </c>
      <c r="I653" s="79">
        <v>2794.64</v>
      </c>
      <c r="J653" s="8"/>
      <c r="K653" s="80"/>
      <c r="L653" s="80"/>
      <c r="M653" s="81">
        <f t="shared" si="31"/>
        <v>270959.38</v>
      </c>
      <c r="N653" s="81">
        <f t="shared" si="32"/>
        <v>2980.55</v>
      </c>
    </row>
    <row r="654" spans="1:14" customFormat="1" ht="30" x14ac:dyDescent="0.25">
      <c r="A654" s="42">
        <v>621</v>
      </c>
      <c r="B654" s="22" t="s">
        <v>390</v>
      </c>
      <c r="C654" s="31">
        <v>15.1</v>
      </c>
      <c r="D654" s="22" t="s">
        <v>460</v>
      </c>
      <c r="E654" s="24" t="s">
        <v>461</v>
      </c>
      <c r="F654" s="72" t="s">
        <v>221</v>
      </c>
      <c r="G654" s="70">
        <v>-1.0999999999999999E-2</v>
      </c>
      <c r="H654" s="78">
        <f t="shared" si="30"/>
        <v>32272.73</v>
      </c>
      <c r="I654" s="79">
        <v>-355</v>
      </c>
      <c r="J654" s="8"/>
      <c r="K654" s="80"/>
      <c r="L654" s="80"/>
      <c r="M654" s="81">
        <f t="shared" si="31"/>
        <v>34419.67</v>
      </c>
      <c r="N654" s="81">
        <f t="shared" si="32"/>
        <v>-378.62</v>
      </c>
    </row>
    <row r="655" spans="1:14" customFormat="1" ht="30" x14ac:dyDescent="0.25">
      <c r="A655" s="42">
        <v>622</v>
      </c>
      <c r="B655" s="22" t="s">
        <v>390</v>
      </c>
      <c r="C655" s="31">
        <v>15.2</v>
      </c>
      <c r="D655" s="22" t="s">
        <v>462</v>
      </c>
      <c r="E655" s="24" t="s">
        <v>463</v>
      </c>
      <c r="F655" s="72" t="s">
        <v>221</v>
      </c>
      <c r="G655" s="70">
        <v>1.0999999999999999E-2</v>
      </c>
      <c r="H655" s="78">
        <f t="shared" si="30"/>
        <v>34754.550000000003</v>
      </c>
      <c r="I655" s="79">
        <v>382.3</v>
      </c>
      <c r="J655" s="8"/>
      <c r="K655" s="80"/>
      <c r="L655" s="80"/>
      <c r="M655" s="81">
        <f t="shared" si="31"/>
        <v>37066.589999999997</v>
      </c>
      <c r="N655" s="81">
        <f t="shared" si="32"/>
        <v>407.73</v>
      </c>
    </row>
    <row r="656" spans="1:14" customFormat="1" ht="30" x14ac:dyDescent="0.25">
      <c r="A656" s="42">
        <v>623</v>
      </c>
      <c r="B656" s="22" t="s">
        <v>390</v>
      </c>
      <c r="C656" s="23">
        <v>16</v>
      </c>
      <c r="D656" s="22" t="s">
        <v>464</v>
      </c>
      <c r="E656" s="24" t="s">
        <v>465</v>
      </c>
      <c r="F656" s="72" t="s">
        <v>19</v>
      </c>
      <c r="G656" s="70">
        <v>3.4000000000000002E-2</v>
      </c>
      <c r="H656" s="78">
        <f t="shared" si="30"/>
        <v>7224.41</v>
      </c>
      <c r="I656" s="79">
        <v>245.63</v>
      </c>
      <c r="J656" s="8"/>
      <c r="K656" s="80"/>
      <c r="L656" s="80"/>
      <c r="M656" s="81">
        <f t="shared" si="31"/>
        <v>7705.01</v>
      </c>
      <c r="N656" s="81">
        <f t="shared" si="32"/>
        <v>261.97000000000003</v>
      </c>
    </row>
    <row r="657" spans="1:14" customFormat="1" ht="30" x14ac:dyDescent="0.25">
      <c r="A657" s="42">
        <v>624</v>
      </c>
      <c r="B657" s="22" t="s">
        <v>390</v>
      </c>
      <c r="C657" s="23">
        <v>17</v>
      </c>
      <c r="D657" s="22" t="s">
        <v>466</v>
      </c>
      <c r="E657" s="24" t="s">
        <v>467</v>
      </c>
      <c r="F657" s="72" t="s">
        <v>19</v>
      </c>
      <c r="G657" s="70">
        <v>3.4000000000000002E-2</v>
      </c>
      <c r="H657" s="78">
        <f t="shared" si="30"/>
        <v>5769.71</v>
      </c>
      <c r="I657" s="79">
        <v>196.17</v>
      </c>
      <c r="J657" s="8"/>
      <c r="K657" s="80"/>
      <c r="L657" s="80"/>
      <c r="M657" s="81">
        <f t="shared" si="31"/>
        <v>6153.54</v>
      </c>
      <c r="N657" s="81">
        <f t="shared" si="32"/>
        <v>209.22</v>
      </c>
    </row>
    <row r="658" spans="1:14" customFormat="1" ht="30" x14ac:dyDescent="0.25">
      <c r="A658" s="42">
        <v>625</v>
      </c>
      <c r="B658" s="22" t="s">
        <v>390</v>
      </c>
      <c r="C658" s="23">
        <v>18</v>
      </c>
      <c r="D658" s="22" t="s">
        <v>468</v>
      </c>
      <c r="E658" s="24" t="s">
        <v>469</v>
      </c>
      <c r="F658" s="72" t="s">
        <v>14</v>
      </c>
      <c r="G658" s="65">
        <v>2.5999999999999999E-3</v>
      </c>
      <c r="H658" s="78">
        <f t="shared" si="30"/>
        <v>633711.54</v>
      </c>
      <c r="I658" s="79">
        <v>1647.65</v>
      </c>
      <c r="J658" s="8"/>
      <c r="K658" s="80"/>
      <c r="L658" s="80"/>
      <c r="M658" s="81">
        <f t="shared" si="31"/>
        <v>675869.14</v>
      </c>
      <c r="N658" s="81">
        <f t="shared" si="32"/>
        <v>1757.26</v>
      </c>
    </row>
    <row r="659" spans="1:14" customFormat="1" ht="15" x14ac:dyDescent="0.25">
      <c r="A659" s="42">
        <v>626</v>
      </c>
      <c r="B659" s="22" t="s">
        <v>390</v>
      </c>
      <c r="C659" s="31">
        <v>18.100000000000001</v>
      </c>
      <c r="D659" s="22" t="s">
        <v>470</v>
      </c>
      <c r="E659" s="24" t="s">
        <v>471</v>
      </c>
      <c r="F659" s="72" t="s">
        <v>41</v>
      </c>
      <c r="G659" s="65">
        <v>0.26519999999999999</v>
      </c>
      <c r="H659" s="78">
        <f t="shared" si="30"/>
        <v>4221.49</v>
      </c>
      <c r="I659" s="79">
        <v>1119.54</v>
      </c>
      <c r="J659" s="8"/>
      <c r="K659" s="80"/>
      <c r="L659" s="80"/>
      <c r="M659" s="81">
        <f t="shared" si="31"/>
        <v>4502.32</v>
      </c>
      <c r="N659" s="81">
        <f t="shared" si="32"/>
        <v>1194.02</v>
      </c>
    </row>
    <row r="660" spans="1:14" customFormat="1" ht="30" x14ac:dyDescent="0.25">
      <c r="A660" s="42">
        <v>627</v>
      </c>
      <c r="B660" s="22" t="s">
        <v>390</v>
      </c>
      <c r="C660" s="23">
        <v>19</v>
      </c>
      <c r="D660" s="22" t="s">
        <v>358</v>
      </c>
      <c r="E660" s="24" t="s">
        <v>472</v>
      </c>
      <c r="F660" s="72" t="s">
        <v>14</v>
      </c>
      <c r="G660" s="65">
        <v>2.5999999999999999E-3</v>
      </c>
      <c r="H660" s="78">
        <f t="shared" si="30"/>
        <v>198919.23</v>
      </c>
      <c r="I660" s="79">
        <v>517.19000000000005</v>
      </c>
      <c r="J660" s="8"/>
      <c r="K660" s="80"/>
      <c r="L660" s="80"/>
      <c r="M660" s="81">
        <f t="shared" si="31"/>
        <v>212152.31</v>
      </c>
      <c r="N660" s="81">
        <f t="shared" si="32"/>
        <v>551.6</v>
      </c>
    </row>
    <row r="661" spans="1:14" customFormat="1" ht="15" x14ac:dyDescent="0.25">
      <c r="A661" s="42">
        <v>628</v>
      </c>
      <c r="B661" s="22" t="s">
        <v>390</v>
      </c>
      <c r="C661" s="31">
        <v>19.100000000000001</v>
      </c>
      <c r="D661" s="22" t="s">
        <v>470</v>
      </c>
      <c r="E661" s="24" t="s">
        <v>471</v>
      </c>
      <c r="F661" s="72" t="s">
        <v>41</v>
      </c>
      <c r="G661" s="65">
        <v>0.26519999999999999</v>
      </c>
      <c r="H661" s="78">
        <f t="shared" si="30"/>
        <v>4221.49</v>
      </c>
      <c r="I661" s="79">
        <v>1119.54</v>
      </c>
      <c r="J661" s="8"/>
      <c r="K661" s="80"/>
      <c r="L661" s="80"/>
      <c r="M661" s="81">
        <f t="shared" si="31"/>
        <v>4502.32</v>
      </c>
      <c r="N661" s="81">
        <f t="shared" si="32"/>
        <v>1194.02</v>
      </c>
    </row>
    <row r="662" spans="1:14" customFormat="1" ht="30" x14ac:dyDescent="0.25">
      <c r="A662" s="42">
        <v>629</v>
      </c>
      <c r="B662" s="22" t="s">
        <v>390</v>
      </c>
      <c r="C662" s="23">
        <v>20</v>
      </c>
      <c r="D662" s="22" t="s">
        <v>473</v>
      </c>
      <c r="E662" s="24" t="s">
        <v>474</v>
      </c>
      <c r="F662" s="72" t="s">
        <v>19</v>
      </c>
      <c r="G662" s="65">
        <v>0.10879999999999999</v>
      </c>
      <c r="H662" s="78">
        <f t="shared" si="30"/>
        <v>38547.79</v>
      </c>
      <c r="I662" s="79">
        <v>4194</v>
      </c>
      <c r="J662" s="8"/>
      <c r="K662" s="80"/>
      <c r="L662" s="80"/>
      <c r="M662" s="81">
        <f t="shared" si="31"/>
        <v>41112.18</v>
      </c>
      <c r="N662" s="81">
        <f t="shared" si="32"/>
        <v>4473.01</v>
      </c>
    </row>
    <row r="663" spans="1:14" customFormat="1" ht="15" x14ac:dyDescent="0.25">
      <c r="A663" s="42">
        <v>630</v>
      </c>
      <c r="B663" s="22" t="s">
        <v>390</v>
      </c>
      <c r="C663" s="31">
        <v>20.100000000000001</v>
      </c>
      <c r="D663" s="22" t="s">
        <v>360</v>
      </c>
      <c r="E663" s="24" t="s">
        <v>361</v>
      </c>
      <c r="F663" s="72" t="s">
        <v>41</v>
      </c>
      <c r="G663" s="70">
        <v>0.222</v>
      </c>
      <c r="H663" s="78">
        <f t="shared" si="30"/>
        <v>5002.66</v>
      </c>
      <c r="I663" s="79">
        <v>1110.5899999999999</v>
      </c>
      <c r="J663" s="8"/>
      <c r="K663" s="80"/>
      <c r="L663" s="80"/>
      <c r="M663" s="81">
        <f t="shared" si="31"/>
        <v>5335.46</v>
      </c>
      <c r="N663" s="81">
        <f t="shared" si="32"/>
        <v>1184.47</v>
      </c>
    </row>
    <row r="664" spans="1:14" customFormat="1" ht="30" x14ac:dyDescent="0.25">
      <c r="A664" s="42">
        <v>631</v>
      </c>
      <c r="B664" s="22" t="s">
        <v>390</v>
      </c>
      <c r="C664" s="23">
        <v>21</v>
      </c>
      <c r="D664" s="22" t="s">
        <v>475</v>
      </c>
      <c r="E664" s="24" t="s">
        <v>476</v>
      </c>
      <c r="F664" s="72" t="s">
        <v>19</v>
      </c>
      <c r="G664" s="65">
        <v>0.10879999999999999</v>
      </c>
      <c r="H664" s="78">
        <f t="shared" si="30"/>
        <v>42495.77</v>
      </c>
      <c r="I664" s="79">
        <v>4623.54</v>
      </c>
      <c r="J664" s="8"/>
      <c r="K664" s="80"/>
      <c r="L664" s="80"/>
      <c r="M664" s="81">
        <f t="shared" si="31"/>
        <v>45322.8</v>
      </c>
      <c r="N664" s="81">
        <f t="shared" si="32"/>
        <v>4931.12</v>
      </c>
    </row>
    <row r="665" spans="1:14" customFormat="1" ht="15" x14ac:dyDescent="0.25">
      <c r="A665" s="42">
        <v>632</v>
      </c>
      <c r="B665" s="22" t="s">
        <v>390</v>
      </c>
      <c r="C665" s="31">
        <v>21.1</v>
      </c>
      <c r="D665" s="22" t="s">
        <v>477</v>
      </c>
      <c r="E665" s="24" t="s">
        <v>478</v>
      </c>
      <c r="F665" s="72" t="s">
        <v>221</v>
      </c>
      <c r="G665" s="70">
        <v>-2E-3</v>
      </c>
      <c r="H665" s="78">
        <f t="shared" si="30"/>
        <v>10860</v>
      </c>
      <c r="I665" s="79">
        <v>-21.72</v>
      </c>
      <c r="J665" s="8"/>
      <c r="K665" s="80"/>
      <c r="L665" s="80"/>
      <c r="M665" s="81">
        <f t="shared" si="31"/>
        <v>11582.46</v>
      </c>
      <c r="N665" s="81">
        <f t="shared" si="32"/>
        <v>-23.16</v>
      </c>
    </row>
    <row r="666" spans="1:14" customFormat="1" ht="15" x14ac:dyDescent="0.25">
      <c r="A666" s="42">
        <v>633</v>
      </c>
      <c r="B666" s="22" t="s">
        <v>390</v>
      </c>
      <c r="C666" s="31">
        <v>21.2</v>
      </c>
      <c r="D666" s="22" t="s">
        <v>479</v>
      </c>
      <c r="E666" s="24" t="s">
        <v>480</v>
      </c>
      <c r="F666" s="72" t="s">
        <v>221</v>
      </c>
      <c r="G666" s="70">
        <v>-1.7000000000000001E-2</v>
      </c>
      <c r="H666" s="78">
        <f t="shared" si="30"/>
        <v>10468.82</v>
      </c>
      <c r="I666" s="79">
        <v>-177.97</v>
      </c>
      <c r="J666" s="8"/>
      <c r="K666" s="80"/>
      <c r="L666" s="80"/>
      <c r="M666" s="81">
        <f t="shared" si="31"/>
        <v>11165.26</v>
      </c>
      <c r="N666" s="81">
        <f t="shared" si="32"/>
        <v>-189.81</v>
      </c>
    </row>
    <row r="667" spans="1:14" customFormat="1" ht="15" x14ac:dyDescent="0.25">
      <c r="A667" s="42">
        <v>634</v>
      </c>
      <c r="B667" s="22" t="s">
        <v>390</v>
      </c>
      <c r="C667" s="31">
        <v>21.3</v>
      </c>
      <c r="D667" s="22" t="s">
        <v>481</v>
      </c>
      <c r="E667" s="24" t="s">
        <v>482</v>
      </c>
      <c r="F667" s="72" t="s">
        <v>221</v>
      </c>
      <c r="G667" s="70">
        <v>-6.0000000000000001E-3</v>
      </c>
      <c r="H667" s="78">
        <f t="shared" si="30"/>
        <v>39438.33</v>
      </c>
      <c r="I667" s="79">
        <v>-236.63</v>
      </c>
      <c r="J667" s="8"/>
      <c r="K667" s="80"/>
      <c r="L667" s="80"/>
      <c r="M667" s="81">
        <f t="shared" si="31"/>
        <v>42061.96</v>
      </c>
      <c r="N667" s="81">
        <f t="shared" si="32"/>
        <v>-252.37</v>
      </c>
    </row>
    <row r="668" spans="1:14" customFormat="1" ht="30" x14ac:dyDescent="0.25">
      <c r="A668" s="42">
        <v>635</v>
      </c>
      <c r="B668" s="22" t="s">
        <v>390</v>
      </c>
      <c r="C668" s="31">
        <v>21.4</v>
      </c>
      <c r="D668" s="22" t="s">
        <v>483</v>
      </c>
      <c r="E668" s="24" t="s">
        <v>484</v>
      </c>
      <c r="F668" s="72" t="s">
        <v>485</v>
      </c>
      <c r="G668" s="70">
        <v>6.5279999999999996</v>
      </c>
      <c r="H668" s="78">
        <f t="shared" si="30"/>
        <v>52.84</v>
      </c>
      <c r="I668" s="79">
        <v>344.93</v>
      </c>
      <c r="J668" s="8"/>
      <c r="K668" s="80"/>
      <c r="L668" s="80"/>
      <c r="M668" s="81">
        <f t="shared" si="31"/>
        <v>56.36</v>
      </c>
      <c r="N668" s="81">
        <f t="shared" si="32"/>
        <v>367.92</v>
      </c>
    </row>
    <row r="669" spans="1:14" customFormat="1" ht="30" x14ac:dyDescent="0.25">
      <c r="A669" s="42">
        <v>636</v>
      </c>
      <c r="B669" s="22" t="s">
        <v>390</v>
      </c>
      <c r="C669" s="31">
        <v>21.5</v>
      </c>
      <c r="D669" s="22" t="s">
        <v>486</v>
      </c>
      <c r="E669" s="24" t="s">
        <v>487</v>
      </c>
      <c r="F669" s="72" t="s">
        <v>488</v>
      </c>
      <c r="G669" s="68">
        <v>65.28</v>
      </c>
      <c r="H669" s="78">
        <f t="shared" si="30"/>
        <v>87.08</v>
      </c>
      <c r="I669" s="79">
        <v>5684.33</v>
      </c>
      <c r="J669" s="8"/>
      <c r="K669" s="80"/>
      <c r="L669" s="80"/>
      <c r="M669" s="81">
        <f t="shared" si="31"/>
        <v>92.87</v>
      </c>
      <c r="N669" s="81">
        <f t="shared" si="32"/>
        <v>6062.55</v>
      </c>
    </row>
    <row r="670" spans="1:14" customFormat="1" ht="45" x14ac:dyDescent="0.25">
      <c r="A670" s="42">
        <v>637</v>
      </c>
      <c r="B670" s="22" t="s">
        <v>390</v>
      </c>
      <c r="C670" s="23">
        <v>22</v>
      </c>
      <c r="D670" s="22" t="s">
        <v>489</v>
      </c>
      <c r="E670" s="24" t="s">
        <v>490</v>
      </c>
      <c r="F670" s="72" t="s">
        <v>19</v>
      </c>
      <c r="G670" s="65">
        <v>0.21759999999999999</v>
      </c>
      <c r="H670" s="78">
        <f t="shared" si="30"/>
        <v>115750.41</v>
      </c>
      <c r="I670" s="79">
        <v>25187.29</v>
      </c>
      <c r="J670" s="8"/>
      <c r="K670" s="80"/>
      <c r="L670" s="80"/>
      <c r="M670" s="81">
        <f t="shared" si="31"/>
        <v>123450.7</v>
      </c>
      <c r="N670" s="81">
        <f t="shared" si="32"/>
        <v>26862.87</v>
      </c>
    </row>
    <row r="671" spans="1:14" customFormat="1" ht="15" x14ac:dyDescent="0.25">
      <c r="A671" s="42">
        <v>638</v>
      </c>
      <c r="B671" s="22" t="s">
        <v>390</v>
      </c>
      <c r="C671" s="31">
        <v>22.1</v>
      </c>
      <c r="D671" s="22" t="s">
        <v>479</v>
      </c>
      <c r="E671" s="24" t="s">
        <v>480</v>
      </c>
      <c r="F671" s="72" t="s">
        <v>221</v>
      </c>
      <c r="G671" s="70">
        <v>-0.13600000000000001</v>
      </c>
      <c r="H671" s="78">
        <f t="shared" si="30"/>
        <v>10469.85</v>
      </c>
      <c r="I671" s="79">
        <v>-1423.9</v>
      </c>
      <c r="J671" s="8"/>
      <c r="K671" s="80"/>
      <c r="L671" s="80"/>
      <c r="M671" s="81">
        <f t="shared" si="31"/>
        <v>11166.36</v>
      </c>
      <c r="N671" s="81">
        <f t="shared" si="32"/>
        <v>-1518.62</v>
      </c>
    </row>
    <row r="672" spans="1:14" customFormat="1" ht="30" x14ac:dyDescent="0.25">
      <c r="A672" s="42">
        <v>639</v>
      </c>
      <c r="B672" s="22" t="s">
        <v>390</v>
      </c>
      <c r="C672" s="31">
        <v>22.2</v>
      </c>
      <c r="D672" s="22" t="s">
        <v>486</v>
      </c>
      <c r="E672" s="24" t="s">
        <v>487</v>
      </c>
      <c r="F672" s="72" t="s">
        <v>488</v>
      </c>
      <c r="G672" s="68">
        <v>261.12</v>
      </c>
      <c r="H672" s="78">
        <f t="shared" si="30"/>
        <v>87.08</v>
      </c>
      <c r="I672" s="79">
        <v>22737.45</v>
      </c>
      <c r="J672" s="8"/>
      <c r="K672" s="80"/>
      <c r="L672" s="80"/>
      <c r="M672" s="81">
        <f t="shared" si="31"/>
        <v>92.87</v>
      </c>
      <c r="N672" s="81">
        <f t="shared" si="32"/>
        <v>24250.21</v>
      </c>
    </row>
    <row r="673" spans="1:14" customFormat="1" ht="30" x14ac:dyDescent="0.25">
      <c r="A673" s="42">
        <v>640</v>
      </c>
      <c r="B673" s="22" t="s">
        <v>390</v>
      </c>
      <c r="C673" s="23">
        <v>23</v>
      </c>
      <c r="D673" s="22" t="s">
        <v>473</v>
      </c>
      <c r="E673" s="24" t="s">
        <v>491</v>
      </c>
      <c r="F673" s="72" t="s">
        <v>19</v>
      </c>
      <c r="G673" s="65">
        <v>0.10879999999999999</v>
      </c>
      <c r="H673" s="78">
        <f t="shared" si="30"/>
        <v>38547.79</v>
      </c>
      <c r="I673" s="79">
        <v>4194</v>
      </c>
      <c r="J673" s="8"/>
      <c r="K673" s="80"/>
      <c r="L673" s="80"/>
      <c r="M673" s="81">
        <f t="shared" si="31"/>
        <v>41112.18</v>
      </c>
      <c r="N673" s="81">
        <f t="shared" si="32"/>
        <v>4473.01</v>
      </c>
    </row>
    <row r="674" spans="1:14" customFormat="1" ht="15" x14ac:dyDescent="0.25">
      <c r="A674" s="42">
        <v>641</v>
      </c>
      <c r="B674" s="22" t="s">
        <v>390</v>
      </c>
      <c r="C674" s="31">
        <v>23.1</v>
      </c>
      <c r="D674" s="22" t="s">
        <v>360</v>
      </c>
      <c r="E674" s="24" t="s">
        <v>361</v>
      </c>
      <c r="F674" s="72" t="s">
        <v>41</v>
      </c>
      <c r="G674" s="70">
        <v>0.222</v>
      </c>
      <c r="H674" s="78">
        <f t="shared" si="30"/>
        <v>5002.66</v>
      </c>
      <c r="I674" s="79">
        <v>1110.5899999999999</v>
      </c>
      <c r="J674" s="8"/>
      <c r="K674" s="80"/>
      <c r="L674" s="80"/>
      <c r="M674" s="81">
        <f t="shared" si="31"/>
        <v>5335.46</v>
      </c>
      <c r="N674" s="81">
        <f t="shared" si="32"/>
        <v>1184.47</v>
      </c>
    </row>
    <row r="675" spans="1:14" customFormat="1" ht="30" x14ac:dyDescent="0.25">
      <c r="A675" s="42">
        <v>642</v>
      </c>
      <c r="B675" s="22" t="s">
        <v>390</v>
      </c>
      <c r="C675" s="23">
        <v>24</v>
      </c>
      <c r="D675" s="22" t="s">
        <v>492</v>
      </c>
      <c r="E675" s="24" t="s">
        <v>493</v>
      </c>
      <c r="F675" s="72" t="s">
        <v>19</v>
      </c>
      <c r="G675" s="65">
        <v>1.0054000000000001</v>
      </c>
      <c r="H675" s="78">
        <f t="shared" si="30"/>
        <v>31593.67</v>
      </c>
      <c r="I675" s="79">
        <v>31764.28</v>
      </c>
      <c r="J675" s="8"/>
      <c r="K675" s="80"/>
      <c r="L675" s="80"/>
      <c r="M675" s="81">
        <f t="shared" si="31"/>
        <v>33695.440000000002</v>
      </c>
      <c r="N675" s="81">
        <f t="shared" si="32"/>
        <v>33877.4</v>
      </c>
    </row>
    <row r="676" spans="1:14" customFormat="1" ht="30" x14ac:dyDescent="0.25">
      <c r="A676" s="42">
        <v>643</v>
      </c>
      <c r="B676" s="22" t="s">
        <v>390</v>
      </c>
      <c r="C676" s="23">
        <v>25</v>
      </c>
      <c r="D676" s="22" t="s">
        <v>494</v>
      </c>
      <c r="E676" s="24" t="s">
        <v>495</v>
      </c>
      <c r="F676" s="72" t="s">
        <v>19</v>
      </c>
      <c r="G676" s="65">
        <v>0.2099</v>
      </c>
      <c r="H676" s="78">
        <f t="shared" si="30"/>
        <v>30704.53</v>
      </c>
      <c r="I676" s="79">
        <v>6444.88</v>
      </c>
      <c r="J676" s="8"/>
      <c r="K676" s="80"/>
      <c r="L676" s="80"/>
      <c r="M676" s="81">
        <f t="shared" si="31"/>
        <v>32747.15</v>
      </c>
      <c r="N676" s="81">
        <f t="shared" si="32"/>
        <v>6873.63</v>
      </c>
    </row>
    <row r="677" spans="1:14" customFormat="1" ht="15" x14ac:dyDescent="0.25">
      <c r="A677" s="42">
        <v>644</v>
      </c>
      <c r="B677" s="22" t="s">
        <v>390</v>
      </c>
      <c r="C677" s="31">
        <v>25.1</v>
      </c>
      <c r="D677" s="22" t="s">
        <v>360</v>
      </c>
      <c r="E677" s="24" t="s">
        <v>361</v>
      </c>
      <c r="F677" s="72" t="s">
        <v>41</v>
      </c>
      <c r="G677" s="65">
        <v>0.3211</v>
      </c>
      <c r="H677" s="78">
        <f t="shared" si="30"/>
        <v>5002.74</v>
      </c>
      <c r="I677" s="79">
        <v>1606.38</v>
      </c>
      <c r="J677" s="8"/>
      <c r="K677" s="80"/>
      <c r="L677" s="80"/>
      <c r="M677" s="81">
        <f t="shared" si="31"/>
        <v>5335.55</v>
      </c>
      <c r="N677" s="81">
        <f t="shared" si="32"/>
        <v>1713.25</v>
      </c>
    </row>
    <row r="678" spans="1:14" customFormat="1" ht="30" x14ac:dyDescent="0.25">
      <c r="A678" s="42">
        <v>645</v>
      </c>
      <c r="B678" s="22" t="s">
        <v>390</v>
      </c>
      <c r="C678" s="23">
        <v>26</v>
      </c>
      <c r="D678" s="22" t="s">
        <v>496</v>
      </c>
      <c r="E678" s="24" t="s">
        <v>497</v>
      </c>
      <c r="F678" s="72" t="s">
        <v>19</v>
      </c>
      <c r="G678" s="65">
        <v>0.2099</v>
      </c>
      <c r="H678" s="78">
        <f t="shared" si="30"/>
        <v>46309.1</v>
      </c>
      <c r="I678" s="79">
        <v>9720.2800000000007</v>
      </c>
      <c r="J678" s="8"/>
      <c r="K678" s="80"/>
      <c r="L678" s="80"/>
      <c r="M678" s="81">
        <f t="shared" si="31"/>
        <v>49389.81</v>
      </c>
      <c r="N678" s="81">
        <f t="shared" si="32"/>
        <v>10366.92</v>
      </c>
    </row>
    <row r="679" spans="1:14" customFormat="1" ht="15" x14ac:dyDescent="0.25">
      <c r="A679" s="42">
        <v>646</v>
      </c>
      <c r="B679" s="22" t="s">
        <v>390</v>
      </c>
      <c r="C679" s="31">
        <v>26.1</v>
      </c>
      <c r="D679" s="22" t="s">
        <v>360</v>
      </c>
      <c r="E679" s="24" t="s">
        <v>361</v>
      </c>
      <c r="F679" s="72" t="s">
        <v>41</v>
      </c>
      <c r="G679" s="65">
        <v>0.96340000000000003</v>
      </c>
      <c r="H679" s="78">
        <f t="shared" si="30"/>
        <v>5002.67</v>
      </c>
      <c r="I679" s="79">
        <v>4819.57</v>
      </c>
      <c r="J679" s="8"/>
      <c r="K679" s="80"/>
      <c r="L679" s="80"/>
      <c r="M679" s="81">
        <f t="shared" si="31"/>
        <v>5335.47</v>
      </c>
      <c r="N679" s="81">
        <f t="shared" si="32"/>
        <v>5140.1899999999996</v>
      </c>
    </row>
    <row r="680" spans="1:14" customFormat="1" ht="30" x14ac:dyDescent="0.25">
      <c r="A680" s="42">
        <v>647</v>
      </c>
      <c r="B680" s="22" t="s">
        <v>390</v>
      </c>
      <c r="C680" s="23">
        <v>27</v>
      </c>
      <c r="D680" s="22" t="s">
        <v>498</v>
      </c>
      <c r="E680" s="24" t="s">
        <v>499</v>
      </c>
      <c r="F680" s="72" t="s">
        <v>19</v>
      </c>
      <c r="G680" s="65">
        <v>0.1643</v>
      </c>
      <c r="H680" s="78">
        <f t="shared" si="30"/>
        <v>27942.3</v>
      </c>
      <c r="I680" s="79">
        <v>4590.92</v>
      </c>
      <c r="J680" s="8"/>
      <c r="K680" s="80"/>
      <c r="L680" s="80"/>
      <c r="M680" s="81">
        <f t="shared" si="31"/>
        <v>29801.16</v>
      </c>
      <c r="N680" s="81">
        <f t="shared" si="32"/>
        <v>4896.33</v>
      </c>
    </row>
    <row r="681" spans="1:14" customFormat="1" ht="15" x14ac:dyDescent="0.25">
      <c r="A681" s="42">
        <v>648</v>
      </c>
      <c r="B681" s="22" t="s">
        <v>390</v>
      </c>
      <c r="C681" s="31">
        <v>27.1</v>
      </c>
      <c r="D681" s="22" t="s">
        <v>500</v>
      </c>
      <c r="E681" s="24" t="s">
        <v>501</v>
      </c>
      <c r="F681" s="72" t="s">
        <v>221</v>
      </c>
      <c r="G681" s="75">
        <v>-3.6145999999999998E-2</v>
      </c>
      <c r="H681" s="78">
        <f t="shared" si="30"/>
        <v>23056.22</v>
      </c>
      <c r="I681" s="79">
        <v>-833.39</v>
      </c>
      <c r="J681" s="8"/>
      <c r="K681" s="80"/>
      <c r="L681" s="80"/>
      <c r="M681" s="81">
        <f t="shared" si="31"/>
        <v>24590.03</v>
      </c>
      <c r="N681" s="81">
        <f t="shared" si="32"/>
        <v>-888.83</v>
      </c>
    </row>
    <row r="682" spans="1:14" customFormat="1" ht="15" x14ac:dyDescent="0.25">
      <c r="A682" s="42">
        <v>649</v>
      </c>
      <c r="B682" s="22" t="s">
        <v>390</v>
      </c>
      <c r="C682" s="31">
        <v>27.2</v>
      </c>
      <c r="D682" s="22" t="s">
        <v>502</v>
      </c>
      <c r="E682" s="24" t="s">
        <v>503</v>
      </c>
      <c r="F682" s="72" t="s">
        <v>221</v>
      </c>
      <c r="G682" s="75">
        <v>-2.6289999999999998E-3</v>
      </c>
      <c r="H682" s="78">
        <f t="shared" si="30"/>
        <v>38813.24</v>
      </c>
      <c r="I682" s="79">
        <v>-102.04</v>
      </c>
      <c r="J682" s="8"/>
      <c r="K682" s="80"/>
      <c r="L682" s="80"/>
      <c r="M682" s="81">
        <f t="shared" si="31"/>
        <v>41395.29</v>
      </c>
      <c r="N682" s="81">
        <f t="shared" si="32"/>
        <v>-108.83</v>
      </c>
    </row>
    <row r="683" spans="1:14" customFormat="1" ht="30" x14ac:dyDescent="0.25">
      <c r="A683" s="42">
        <v>650</v>
      </c>
      <c r="B683" s="22" t="s">
        <v>390</v>
      </c>
      <c r="C683" s="31">
        <v>27.3</v>
      </c>
      <c r="D683" s="22" t="s">
        <v>483</v>
      </c>
      <c r="E683" s="24" t="s">
        <v>484</v>
      </c>
      <c r="F683" s="72" t="s">
        <v>485</v>
      </c>
      <c r="G683" s="70">
        <v>4.9290000000000003</v>
      </c>
      <c r="H683" s="78">
        <f t="shared" si="30"/>
        <v>52.83</v>
      </c>
      <c r="I683" s="79">
        <v>260.42</v>
      </c>
      <c r="J683" s="8"/>
      <c r="K683" s="80"/>
      <c r="L683" s="80"/>
      <c r="M683" s="81">
        <f t="shared" si="31"/>
        <v>56.34</v>
      </c>
      <c r="N683" s="81">
        <f t="shared" si="32"/>
        <v>277.7</v>
      </c>
    </row>
    <row r="684" spans="1:14" customFormat="1" ht="15" x14ac:dyDescent="0.25">
      <c r="A684" s="42">
        <v>651</v>
      </c>
      <c r="B684" s="22" t="s">
        <v>390</v>
      </c>
      <c r="C684" s="31">
        <v>27.4</v>
      </c>
      <c r="D684" s="22" t="s">
        <v>504</v>
      </c>
      <c r="E684" s="24" t="s">
        <v>505</v>
      </c>
      <c r="F684" s="72" t="s">
        <v>57</v>
      </c>
      <c r="G684" s="70">
        <v>18.073</v>
      </c>
      <c r="H684" s="78">
        <f t="shared" si="30"/>
        <v>178.47</v>
      </c>
      <c r="I684" s="79">
        <v>3225.53</v>
      </c>
      <c r="J684" s="8"/>
      <c r="K684" s="80"/>
      <c r="L684" s="80"/>
      <c r="M684" s="81">
        <f t="shared" si="31"/>
        <v>190.34</v>
      </c>
      <c r="N684" s="81">
        <f t="shared" si="32"/>
        <v>3440.01</v>
      </c>
    </row>
    <row r="685" spans="1:14" customFormat="1" ht="30" x14ac:dyDescent="0.25">
      <c r="A685" s="42">
        <v>652</v>
      </c>
      <c r="B685" s="22" t="s">
        <v>390</v>
      </c>
      <c r="C685" s="23">
        <v>28</v>
      </c>
      <c r="D685" s="22" t="s">
        <v>494</v>
      </c>
      <c r="E685" s="24" t="s">
        <v>506</v>
      </c>
      <c r="F685" s="72" t="s">
        <v>19</v>
      </c>
      <c r="G685" s="65">
        <v>0.2099</v>
      </c>
      <c r="H685" s="78">
        <f t="shared" si="30"/>
        <v>30704.53</v>
      </c>
      <c r="I685" s="79">
        <v>6444.88</v>
      </c>
      <c r="J685" s="8"/>
      <c r="K685" s="80"/>
      <c r="L685" s="80"/>
      <c r="M685" s="81">
        <f t="shared" si="31"/>
        <v>32747.15</v>
      </c>
      <c r="N685" s="81">
        <f t="shared" si="32"/>
        <v>6873.63</v>
      </c>
    </row>
    <row r="686" spans="1:14" customFormat="1" ht="15" x14ac:dyDescent="0.25">
      <c r="A686" s="42">
        <v>653</v>
      </c>
      <c r="B686" s="22" t="s">
        <v>390</v>
      </c>
      <c r="C686" s="31">
        <v>28.1</v>
      </c>
      <c r="D686" s="22" t="s">
        <v>360</v>
      </c>
      <c r="E686" s="24" t="s">
        <v>361</v>
      </c>
      <c r="F686" s="72" t="s">
        <v>41</v>
      </c>
      <c r="G686" s="65">
        <v>0.3211</v>
      </c>
      <c r="H686" s="78">
        <f t="shared" si="30"/>
        <v>5002.74</v>
      </c>
      <c r="I686" s="79">
        <v>1606.38</v>
      </c>
      <c r="J686" s="8"/>
      <c r="K686" s="80"/>
      <c r="L686" s="80"/>
      <c r="M686" s="81">
        <f t="shared" si="31"/>
        <v>5335.55</v>
      </c>
      <c r="N686" s="81">
        <f t="shared" si="32"/>
        <v>1713.25</v>
      </c>
    </row>
    <row r="687" spans="1:14" customFormat="1" ht="30" x14ac:dyDescent="0.25">
      <c r="A687" s="42">
        <v>654</v>
      </c>
      <c r="B687" s="22" t="s">
        <v>390</v>
      </c>
      <c r="C687" s="23">
        <v>29</v>
      </c>
      <c r="D687" s="22" t="s">
        <v>496</v>
      </c>
      <c r="E687" s="24" t="s">
        <v>497</v>
      </c>
      <c r="F687" s="72" t="s">
        <v>19</v>
      </c>
      <c r="G687" s="65">
        <v>0.2099</v>
      </c>
      <c r="H687" s="78">
        <f t="shared" si="30"/>
        <v>15433.25</v>
      </c>
      <c r="I687" s="79">
        <v>3239.44</v>
      </c>
      <c r="J687" s="8"/>
      <c r="K687" s="80"/>
      <c r="L687" s="80"/>
      <c r="M687" s="81">
        <f t="shared" si="31"/>
        <v>16459.95</v>
      </c>
      <c r="N687" s="81">
        <f t="shared" si="32"/>
        <v>3454.94</v>
      </c>
    </row>
    <row r="688" spans="1:14" customFormat="1" ht="15" x14ac:dyDescent="0.25">
      <c r="A688" s="42">
        <v>655</v>
      </c>
      <c r="B688" s="22" t="s">
        <v>390</v>
      </c>
      <c r="C688" s="31">
        <v>29.1</v>
      </c>
      <c r="D688" s="22" t="s">
        <v>360</v>
      </c>
      <c r="E688" s="24" t="s">
        <v>361</v>
      </c>
      <c r="F688" s="72" t="s">
        <v>41</v>
      </c>
      <c r="G688" s="65">
        <v>0.3211</v>
      </c>
      <c r="H688" s="78">
        <f t="shared" si="30"/>
        <v>5002.74</v>
      </c>
      <c r="I688" s="79">
        <v>1606.38</v>
      </c>
      <c r="J688" s="8"/>
      <c r="K688" s="80"/>
      <c r="L688" s="80"/>
      <c r="M688" s="81">
        <f t="shared" si="31"/>
        <v>5335.55</v>
      </c>
      <c r="N688" s="81">
        <f t="shared" si="32"/>
        <v>1713.25</v>
      </c>
    </row>
    <row r="689" spans="1:14" customFormat="1" ht="45" x14ac:dyDescent="0.25">
      <c r="A689" s="42">
        <v>656</v>
      </c>
      <c r="B689" s="22" t="s">
        <v>390</v>
      </c>
      <c r="C689" s="23">
        <v>30</v>
      </c>
      <c r="D689" s="22" t="s">
        <v>507</v>
      </c>
      <c r="E689" s="24" t="s">
        <v>508</v>
      </c>
      <c r="F689" s="72" t="s">
        <v>19</v>
      </c>
      <c r="G689" s="70">
        <v>2.1999999999999999E-2</v>
      </c>
      <c r="H689" s="78">
        <f t="shared" si="30"/>
        <v>33747.730000000003</v>
      </c>
      <c r="I689" s="79">
        <v>742.45</v>
      </c>
      <c r="J689" s="8"/>
      <c r="K689" s="80"/>
      <c r="L689" s="80"/>
      <c r="M689" s="81">
        <f t="shared" si="31"/>
        <v>35992.79</v>
      </c>
      <c r="N689" s="81">
        <f t="shared" si="32"/>
        <v>791.84</v>
      </c>
    </row>
    <row r="690" spans="1:14" customFormat="1" ht="15" x14ac:dyDescent="0.25">
      <c r="A690" s="42">
        <v>657</v>
      </c>
      <c r="B690" s="22" t="s">
        <v>390</v>
      </c>
      <c r="C690" s="31">
        <v>30.1</v>
      </c>
      <c r="D690" s="22" t="s">
        <v>509</v>
      </c>
      <c r="E690" s="24" t="s">
        <v>510</v>
      </c>
      <c r="F690" s="72" t="s">
        <v>41</v>
      </c>
      <c r="G690" s="74">
        <v>0.32207999999999998</v>
      </c>
      <c r="H690" s="78">
        <f t="shared" si="30"/>
        <v>854.6</v>
      </c>
      <c r="I690" s="79">
        <v>275.25</v>
      </c>
      <c r="J690" s="8"/>
      <c r="K690" s="80"/>
      <c r="L690" s="80"/>
      <c r="M690" s="81">
        <f t="shared" si="31"/>
        <v>911.45</v>
      </c>
      <c r="N690" s="81">
        <f t="shared" si="32"/>
        <v>293.56</v>
      </c>
    </row>
    <row r="691" spans="1:14" customFormat="1" ht="30" x14ac:dyDescent="0.25">
      <c r="A691" s="42">
        <v>658</v>
      </c>
      <c r="B691" s="22" t="s">
        <v>390</v>
      </c>
      <c r="C691" s="23">
        <v>31</v>
      </c>
      <c r="D691" s="22" t="s">
        <v>511</v>
      </c>
      <c r="E691" s="24" t="s">
        <v>512</v>
      </c>
      <c r="F691" s="72" t="s">
        <v>19</v>
      </c>
      <c r="G691" s="70">
        <v>2.1999999999999999E-2</v>
      </c>
      <c r="H691" s="78">
        <f t="shared" si="30"/>
        <v>2305.4499999999998</v>
      </c>
      <c r="I691" s="79">
        <v>50.72</v>
      </c>
      <c r="J691" s="8"/>
      <c r="K691" s="80"/>
      <c r="L691" s="80"/>
      <c r="M691" s="81">
        <f t="shared" si="31"/>
        <v>2458.8200000000002</v>
      </c>
      <c r="N691" s="81">
        <f t="shared" si="32"/>
        <v>54.09</v>
      </c>
    </row>
    <row r="692" spans="1:14" customFormat="1" ht="15" x14ac:dyDescent="0.25">
      <c r="A692" s="42">
        <v>659</v>
      </c>
      <c r="B692" s="22" t="s">
        <v>390</v>
      </c>
      <c r="C692" s="31">
        <v>31.1</v>
      </c>
      <c r="D692" s="22" t="s">
        <v>509</v>
      </c>
      <c r="E692" s="24" t="s">
        <v>510</v>
      </c>
      <c r="F692" s="72" t="s">
        <v>41</v>
      </c>
      <c r="G692" s="74">
        <v>8.0519999999999994E-2</v>
      </c>
      <c r="H692" s="78">
        <f t="shared" si="30"/>
        <v>854.45</v>
      </c>
      <c r="I692" s="79">
        <v>68.8</v>
      </c>
      <c r="J692" s="8"/>
      <c r="K692" s="80"/>
      <c r="L692" s="80"/>
      <c r="M692" s="81">
        <f t="shared" si="31"/>
        <v>911.29</v>
      </c>
      <c r="N692" s="81">
        <f t="shared" si="32"/>
        <v>73.38</v>
      </c>
    </row>
    <row r="693" spans="1:14" customFormat="1" ht="45" x14ac:dyDescent="0.25">
      <c r="A693" s="42">
        <v>660</v>
      </c>
      <c r="B693" s="22" t="s">
        <v>390</v>
      </c>
      <c r="C693" s="23">
        <v>32</v>
      </c>
      <c r="D693" s="22" t="s">
        <v>513</v>
      </c>
      <c r="E693" s="24" t="s">
        <v>514</v>
      </c>
      <c r="F693" s="72" t="s">
        <v>19</v>
      </c>
      <c r="G693" s="70">
        <v>2.1999999999999999E-2</v>
      </c>
      <c r="H693" s="78">
        <f t="shared" si="30"/>
        <v>18874.09</v>
      </c>
      <c r="I693" s="79">
        <v>415.23</v>
      </c>
      <c r="J693" s="8"/>
      <c r="K693" s="80"/>
      <c r="L693" s="80"/>
      <c r="M693" s="81">
        <f t="shared" si="31"/>
        <v>20129.689999999999</v>
      </c>
      <c r="N693" s="81">
        <f t="shared" si="32"/>
        <v>442.85</v>
      </c>
    </row>
    <row r="694" spans="1:14" customFormat="1" ht="15" x14ac:dyDescent="0.25">
      <c r="A694" s="42">
        <v>661</v>
      </c>
      <c r="B694" s="22" t="s">
        <v>390</v>
      </c>
      <c r="C694" s="31">
        <v>32.1</v>
      </c>
      <c r="D694" s="22" t="s">
        <v>515</v>
      </c>
      <c r="E694" s="24" t="s">
        <v>516</v>
      </c>
      <c r="F694" s="72" t="s">
        <v>41</v>
      </c>
      <c r="G694" s="70">
        <v>1.0999999999999999E-2</v>
      </c>
      <c r="H694" s="78">
        <f t="shared" si="30"/>
        <v>933.64</v>
      </c>
      <c r="I694" s="79">
        <v>10.27</v>
      </c>
      <c r="J694" s="8"/>
      <c r="K694" s="80"/>
      <c r="L694" s="80"/>
      <c r="M694" s="81">
        <f t="shared" si="31"/>
        <v>995.75</v>
      </c>
      <c r="N694" s="81">
        <f t="shared" si="32"/>
        <v>10.95</v>
      </c>
    </row>
    <row r="695" spans="1:14" customFormat="1" ht="45" x14ac:dyDescent="0.25">
      <c r="A695" s="42">
        <v>662</v>
      </c>
      <c r="B695" s="22" t="s">
        <v>390</v>
      </c>
      <c r="C695" s="31">
        <v>32.200000000000003</v>
      </c>
      <c r="D695" s="22" t="s">
        <v>517</v>
      </c>
      <c r="E695" s="24" t="s">
        <v>518</v>
      </c>
      <c r="F695" s="72" t="s">
        <v>221</v>
      </c>
      <c r="G695" s="74">
        <v>0.15708</v>
      </c>
      <c r="H695" s="78">
        <f t="shared" si="30"/>
        <v>4072.51</v>
      </c>
      <c r="I695" s="79">
        <v>639.71</v>
      </c>
      <c r="J695" s="8"/>
      <c r="K695" s="80"/>
      <c r="L695" s="80"/>
      <c r="M695" s="81">
        <f t="shared" si="31"/>
        <v>4343.43</v>
      </c>
      <c r="N695" s="81">
        <f t="shared" si="32"/>
        <v>682.27</v>
      </c>
    </row>
    <row r="696" spans="1:14" customFormat="1" ht="30" x14ac:dyDescent="0.25">
      <c r="A696" s="42">
        <v>663</v>
      </c>
      <c r="B696" s="22" t="s">
        <v>390</v>
      </c>
      <c r="C696" s="23">
        <v>33</v>
      </c>
      <c r="D696" s="22" t="s">
        <v>519</v>
      </c>
      <c r="E696" s="24" t="s">
        <v>520</v>
      </c>
      <c r="F696" s="72" t="s">
        <v>19</v>
      </c>
      <c r="G696" s="70">
        <v>2.1999999999999999E-2</v>
      </c>
      <c r="H696" s="78">
        <f t="shared" si="30"/>
        <v>10996.82</v>
      </c>
      <c r="I696" s="79">
        <v>241.93</v>
      </c>
      <c r="J696" s="8"/>
      <c r="K696" s="80"/>
      <c r="L696" s="80"/>
      <c r="M696" s="81">
        <f t="shared" si="31"/>
        <v>11728.38</v>
      </c>
      <c r="N696" s="81">
        <f t="shared" si="32"/>
        <v>258.02</v>
      </c>
    </row>
    <row r="697" spans="1:14" customFormat="1" ht="45" x14ac:dyDescent="0.25">
      <c r="A697" s="42">
        <v>664</v>
      </c>
      <c r="B697" s="22" t="s">
        <v>390</v>
      </c>
      <c r="C697" s="31">
        <v>33.1</v>
      </c>
      <c r="D697" s="22" t="s">
        <v>517</v>
      </c>
      <c r="E697" s="24" t="s">
        <v>518</v>
      </c>
      <c r="F697" s="72" t="s">
        <v>221</v>
      </c>
      <c r="G697" s="74">
        <v>0.10648000000000001</v>
      </c>
      <c r="H697" s="78">
        <f t="shared" si="30"/>
        <v>4072.41</v>
      </c>
      <c r="I697" s="79">
        <v>433.63</v>
      </c>
      <c r="J697" s="8"/>
      <c r="K697" s="80"/>
      <c r="L697" s="80"/>
      <c r="M697" s="81">
        <f t="shared" si="31"/>
        <v>4343.33</v>
      </c>
      <c r="N697" s="81">
        <f t="shared" si="32"/>
        <v>462.48</v>
      </c>
    </row>
    <row r="698" spans="1:14" customFormat="1" ht="15" x14ac:dyDescent="0.25">
      <c r="A698" s="42">
        <v>665</v>
      </c>
      <c r="B698" s="22" t="s">
        <v>390</v>
      </c>
      <c r="C698" s="23">
        <v>34</v>
      </c>
      <c r="D698" s="22" t="s">
        <v>358</v>
      </c>
      <c r="E698" s="24" t="s">
        <v>391</v>
      </c>
      <c r="F698" s="72" t="s">
        <v>14</v>
      </c>
      <c r="G698" s="68">
        <v>0.02</v>
      </c>
      <c r="H698" s="78">
        <f t="shared" si="30"/>
        <v>198955</v>
      </c>
      <c r="I698" s="79">
        <v>3979.1</v>
      </c>
      <c r="J698" s="8"/>
      <c r="K698" s="80"/>
      <c r="L698" s="80"/>
      <c r="M698" s="81">
        <f t="shared" si="31"/>
        <v>212190.46</v>
      </c>
      <c r="N698" s="81">
        <f t="shared" si="32"/>
        <v>4243.8100000000004</v>
      </c>
    </row>
    <row r="699" spans="1:14" customFormat="1" ht="15" x14ac:dyDescent="0.25">
      <c r="A699" s="42">
        <v>666</v>
      </c>
      <c r="B699" s="22" t="s">
        <v>390</v>
      </c>
      <c r="C699" s="31">
        <v>34.1</v>
      </c>
      <c r="D699" s="22" t="s">
        <v>392</v>
      </c>
      <c r="E699" s="24" t="s">
        <v>393</v>
      </c>
      <c r="F699" s="72" t="s">
        <v>41</v>
      </c>
      <c r="G699" s="68">
        <v>2.04</v>
      </c>
      <c r="H699" s="78">
        <f t="shared" si="30"/>
        <v>3946.93</v>
      </c>
      <c r="I699" s="79">
        <v>8051.74</v>
      </c>
      <c r="J699" s="8"/>
      <c r="K699" s="80"/>
      <c r="L699" s="80"/>
      <c r="M699" s="81">
        <f t="shared" si="31"/>
        <v>4209.5</v>
      </c>
      <c r="N699" s="81">
        <f t="shared" si="32"/>
        <v>8587.3799999999992</v>
      </c>
    </row>
    <row r="700" spans="1:14" customFormat="1" ht="30" x14ac:dyDescent="0.25">
      <c r="A700" s="42">
        <v>667</v>
      </c>
      <c r="B700" s="22" t="s">
        <v>390</v>
      </c>
      <c r="C700" s="23">
        <v>35</v>
      </c>
      <c r="D700" s="22" t="s">
        <v>394</v>
      </c>
      <c r="E700" s="24" t="s">
        <v>395</v>
      </c>
      <c r="F700" s="72" t="s">
        <v>14</v>
      </c>
      <c r="G700" s="70">
        <v>0.28499999999999998</v>
      </c>
      <c r="H700" s="78">
        <f t="shared" si="30"/>
        <v>1356819.02</v>
      </c>
      <c r="I700" s="79">
        <v>386693.42</v>
      </c>
      <c r="J700" s="8"/>
      <c r="K700" s="80"/>
      <c r="L700" s="80"/>
      <c r="M700" s="81">
        <f t="shared" si="31"/>
        <v>1447081.28</v>
      </c>
      <c r="N700" s="81">
        <f t="shared" si="32"/>
        <v>412418.16</v>
      </c>
    </row>
    <row r="701" spans="1:14" customFormat="1" ht="15" x14ac:dyDescent="0.25">
      <c r="A701" s="42">
        <v>668</v>
      </c>
      <c r="B701" s="22" t="s">
        <v>390</v>
      </c>
      <c r="C701" s="31">
        <v>35.1</v>
      </c>
      <c r="D701" s="22" t="s">
        <v>396</v>
      </c>
      <c r="E701" s="24" t="s">
        <v>397</v>
      </c>
      <c r="F701" s="72" t="s">
        <v>41</v>
      </c>
      <c r="G701" s="68">
        <v>-28.93</v>
      </c>
      <c r="H701" s="78">
        <f t="shared" si="30"/>
        <v>3874.25</v>
      </c>
      <c r="I701" s="79">
        <v>-112082.11</v>
      </c>
      <c r="J701" s="8"/>
      <c r="K701" s="80"/>
      <c r="L701" s="80"/>
      <c r="M701" s="81">
        <f t="shared" si="31"/>
        <v>4131.9799999999996</v>
      </c>
      <c r="N701" s="81">
        <f t="shared" si="32"/>
        <v>-119538.18</v>
      </c>
    </row>
    <row r="702" spans="1:14" customFormat="1" ht="15" x14ac:dyDescent="0.25">
      <c r="A702" s="42">
        <v>669</v>
      </c>
      <c r="B702" s="22" t="s">
        <v>390</v>
      </c>
      <c r="C702" s="31">
        <v>35.200000000000003</v>
      </c>
      <c r="D702" s="22" t="s">
        <v>398</v>
      </c>
      <c r="E702" s="24" t="s">
        <v>399</v>
      </c>
      <c r="F702" s="72" t="s">
        <v>41</v>
      </c>
      <c r="G702" s="68">
        <v>28.93</v>
      </c>
      <c r="H702" s="78">
        <f t="shared" si="30"/>
        <v>4996.8599999999997</v>
      </c>
      <c r="I702" s="79">
        <v>144559.04999999999</v>
      </c>
      <c r="J702" s="8"/>
      <c r="K702" s="80"/>
      <c r="L702" s="80"/>
      <c r="M702" s="81">
        <f t="shared" si="31"/>
        <v>5329.28</v>
      </c>
      <c r="N702" s="81">
        <f t="shared" si="32"/>
        <v>154176.07</v>
      </c>
    </row>
    <row r="703" spans="1:14" customFormat="1" ht="45" x14ac:dyDescent="0.25">
      <c r="A703" s="42">
        <v>670</v>
      </c>
      <c r="B703" s="22" t="s">
        <v>390</v>
      </c>
      <c r="C703" s="31">
        <v>35.299999999999997</v>
      </c>
      <c r="D703" s="22" t="s">
        <v>398</v>
      </c>
      <c r="E703" s="24" t="s">
        <v>400</v>
      </c>
      <c r="F703" s="72" t="s">
        <v>41</v>
      </c>
      <c r="G703" s="68">
        <v>28.93</v>
      </c>
      <c r="H703" s="78">
        <f t="shared" si="30"/>
        <v>62.47</v>
      </c>
      <c r="I703" s="79">
        <v>1807.39</v>
      </c>
      <c r="J703" s="8"/>
      <c r="K703" s="80"/>
      <c r="L703" s="80"/>
      <c r="M703" s="81">
        <f t="shared" si="31"/>
        <v>66.63</v>
      </c>
      <c r="N703" s="81">
        <f t="shared" si="32"/>
        <v>1927.61</v>
      </c>
    </row>
    <row r="704" spans="1:14" customFormat="1" ht="30" x14ac:dyDescent="0.25">
      <c r="A704" s="42">
        <v>671</v>
      </c>
      <c r="B704" s="22" t="s">
        <v>390</v>
      </c>
      <c r="C704" s="31">
        <v>35.4</v>
      </c>
      <c r="D704" s="22" t="s">
        <v>401</v>
      </c>
      <c r="E704" s="24" t="s">
        <v>402</v>
      </c>
      <c r="F704" s="72" t="s">
        <v>221</v>
      </c>
      <c r="G704" s="68">
        <v>0.06</v>
      </c>
      <c r="H704" s="78">
        <f t="shared" si="30"/>
        <v>34797.33</v>
      </c>
      <c r="I704" s="79">
        <v>2087.84</v>
      </c>
      <c r="J704" s="8"/>
      <c r="K704" s="80"/>
      <c r="L704" s="80"/>
      <c r="M704" s="81">
        <f t="shared" si="31"/>
        <v>37112.22</v>
      </c>
      <c r="N704" s="81">
        <f t="shared" si="32"/>
        <v>2226.73</v>
      </c>
    </row>
    <row r="705" spans="1:14" customFormat="1" ht="30" x14ac:dyDescent="0.25">
      <c r="A705" s="42">
        <v>672</v>
      </c>
      <c r="B705" s="22" t="s">
        <v>390</v>
      </c>
      <c r="C705" s="31">
        <v>35.5</v>
      </c>
      <c r="D705" s="22" t="s">
        <v>403</v>
      </c>
      <c r="E705" s="24" t="s">
        <v>404</v>
      </c>
      <c r="F705" s="72" t="s">
        <v>221</v>
      </c>
      <c r="G705" s="70">
        <v>3.0000000000000001E-3</v>
      </c>
      <c r="H705" s="78">
        <f t="shared" si="30"/>
        <v>32363.33</v>
      </c>
      <c r="I705" s="79">
        <v>97.09</v>
      </c>
      <c r="J705" s="8"/>
      <c r="K705" s="80"/>
      <c r="L705" s="80"/>
      <c r="M705" s="81">
        <f t="shared" si="31"/>
        <v>34516.300000000003</v>
      </c>
      <c r="N705" s="81">
        <f t="shared" si="32"/>
        <v>103.55</v>
      </c>
    </row>
    <row r="706" spans="1:14" customFormat="1" ht="30" x14ac:dyDescent="0.25">
      <c r="A706" s="42">
        <v>673</v>
      </c>
      <c r="B706" s="22" t="s">
        <v>390</v>
      </c>
      <c r="C706" s="31">
        <v>35.6</v>
      </c>
      <c r="D706" s="22" t="s">
        <v>405</v>
      </c>
      <c r="E706" s="24" t="s">
        <v>406</v>
      </c>
      <c r="F706" s="72" t="s">
        <v>221</v>
      </c>
      <c r="G706" s="68">
        <v>2.25</v>
      </c>
      <c r="H706" s="78">
        <f t="shared" si="30"/>
        <v>32321.52</v>
      </c>
      <c r="I706" s="79">
        <v>72723.42</v>
      </c>
      <c r="J706" s="8"/>
      <c r="K706" s="80"/>
      <c r="L706" s="80"/>
      <c r="M706" s="81">
        <f t="shared" si="31"/>
        <v>34471.71</v>
      </c>
      <c r="N706" s="81">
        <f t="shared" si="32"/>
        <v>77561.350000000006</v>
      </c>
    </row>
    <row r="707" spans="1:14" customFormat="1" ht="30" x14ac:dyDescent="0.25">
      <c r="A707" s="42">
        <v>674</v>
      </c>
      <c r="B707" s="22" t="s">
        <v>390</v>
      </c>
      <c r="C707" s="31">
        <v>35.700000000000003</v>
      </c>
      <c r="D707" s="22" t="s">
        <v>407</v>
      </c>
      <c r="E707" s="24" t="s">
        <v>408</v>
      </c>
      <c r="F707" s="72" t="s">
        <v>221</v>
      </c>
      <c r="G707" s="68">
        <v>0.33</v>
      </c>
      <c r="H707" s="78">
        <f t="shared" si="30"/>
        <v>32275.79</v>
      </c>
      <c r="I707" s="79">
        <v>10651.01</v>
      </c>
      <c r="J707" s="8"/>
      <c r="K707" s="80"/>
      <c r="L707" s="80"/>
      <c r="M707" s="81">
        <f t="shared" si="31"/>
        <v>34422.93</v>
      </c>
      <c r="N707" s="81">
        <f t="shared" si="32"/>
        <v>11359.57</v>
      </c>
    </row>
    <row r="708" spans="1:14" customFormat="1" ht="45" x14ac:dyDescent="0.25">
      <c r="A708" s="42">
        <v>675</v>
      </c>
      <c r="B708" s="22" t="s">
        <v>390</v>
      </c>
      <c r="C708" s="31">
        <v>35.799999999999997</v>
      </c>
      <c r="D708" s="22" t="s">
        <v>409</v>
      </c>
      <c r="E708" s="24" t="s">
        <v>410</v>
      </c>
      <c r="F708" s="72" t="s">
        <v>221</v>
      </c>
      <c r="G708" s="70">
        <v>5.7000000000000002E-2</v>
      </c>
      <c r="H708" s="78">
        <f t="shared" si="30"/>
        <v>32664.04</v>
      </c>
      <c r="I708" s="79">
        <v>1861.85</v>
      </c>
      <c r="J708" s="8"/>
      <c r="K708" s="80"/>
      <c r="L708" s="80"/>
      <c r="M708" s="81">
        <f t="shared" si="31"/>
        <v>34837.01</v>
      </c>
      <c r="N708" s="81">
        <f t="shared" si="32"/>
        <v>1985.71</v>
      </c>
    </row>
    <row r="709" spans="1:14" customFormat="1" ht="30" x14ac:dyDescent="0.25">
      <c r="A709" s="42">
        <v>676</v>
      </c>
      <c r="B709" s="22" t="s">
        <v>390</v>
      </c>
      <c r="C709" s="23">
        <v>36</v>
      </c>
      <c r="D709" s="22" t="s">
        <v>411</v>
      </c>
      <c r="E709" s="24" t="s">
        <v>521</v>
      </c>
      <c r="F709" s="72" t="s">
        <v>221</v>
      </c>
      <c r="G709" s="70">
        <v>7.1999999999999995E-2</v>
      </c>
      <c r="H709" s="78">
        <f t="shared" si="30"/>
        <v>63664.17</v>
      </c>
      <c r="I709" s="79">
        <v>4583.82</v>
      </c>
      <c r="J709" s="8"/>
      <c r="K709" s="80"/>
      <c r="L709" s="80"/>
      <c r="M709" s="81">
        <f t="shared" si="31"/>
        <v>67899.42</v>
      </c>
      <c r="N709" s="81">
        <f t="shared" si="32"/>
        <v>4888.76</v>
      </c>
    </row>
    <row r="710" spans="1:14" customFormat="1" ht="45" x14ac:dyDescent="0.25">
      <c r="A710" s="42">
        <v>677</v>
      </c>
      <c r="B710" s="22" t="s">
        <v>390</v>
      </c>
      <c r="C710" s="31">
        <v>36.1</v>
      </c>
      <c r="D710" s="22" t="s">
        <v>413</v>
      </c>
      <c r="E710" s="24" t="s">
        <v>414</v>
      </c>
      <c r="F710" s="72" t="s">
        <v>221</v>
      </c>
      <c r="G710" s="70">
        <v>7.1999999999999995E-2</v>
      </c>
      <c r="H710" s="78">
        <f t="shared" si="30"/>
        <v>40735.279999999999</v>
      </c>
      <c r="I710" s="79">
        <v>2932.94</v>
      </c>
      <c r="J710" s="8"/>
      <c r="K710" s="80"/>
      <c r="L710" s="80"/>
      <c r="M710" s="81">
        <f t="shared" si="31"/>
        <v>43445.19</v>
      </c>
      <c r="N710" s="81">
        <f t="shared" si="32"/>
        <v>3128.05</v>
      </c>
    </row>
    <row r="711" spans="1:14" customFormat="1" ht="45" x14ac:dyDescent="0.25">
      <c r="A711" s="42">
        <v>678</v>
      </c>
      <c r="B711" s="22" t="s">
        <v>390</v>
      </c>
      <c r="C711" s="23">
        <v>37</v>
      </c>
      <c r="D711" s="22" t="s">
        <v>415</v>
      </c>
      <c r="E711" s="24" t="s">
        <v>522</v>
      </c>
      <c r="F711" s="72" t="s">
        <v>221</v>
      </c>
      <c r="G711" s="65">
        <v>0.57879999999999998</v>
      </c>
      <c r="H711" s="78">
        <f t="shared" si="30"/>
        <v>22456.5</v>
      </c>
      <c r="I711" s="79">
        <v>12997.82</v>
      </c>
      <c r="J711" s="8"/>
      <c r="K711" s="80"/>
      <c r="L711" s="80"/>
      <c r="M711" s="81">
        <f t="shared" si="31"/>
        <v>23950.42</v>
      </c>
      <c r="N711" s="81">
        <f t="shared" si="32"/>
        <v>13862.5</v>
      </c>
    </row>
    <row r="712" spans="1:14" customFormat="1" ht="30" x14ac:dyDescent="0.25">
      <c r="A712" s="42">
        <v>679</v>
      </c>
      <c r="B712" s="22" t="s">
        <v>390</v>
      </c>
      <c r="C712" s="31">
        <v>37.1</v>
      </c>
      <c r="D712" s="22" t="s">
        <v>417</v>
      </c>
      <c r="E712" s="24" t="s">
        <v>418</v>
      </c>
      <c r="F712" s="72" t="s">
        <v>156</v>
      </c>
      <c r="G712" s="71">
        <v>2</v>
      </c>
      <c r="H712" s="78">
        <f t="shared" si="30"/>
        <v>63732.87</v>
      </c>
      <c r="I712" s="79">
        <v>127465.74</v>
      </c>
      <c r="J712" s="8"/>
      <c r="K712" s="80"/>
      <c r="L712" s="80"/>
      <c r="M712" s="81">
        <f t="shared" si="31"/>
        <v>67972.69</v>
      </c>
      <c r="N712" s="81">
        <f t="shared" si="32"/>
        <v>135945.38</v>
      </c>
    </row>
    <row r="713" spans="1:14" customFormat="1" ht="30" x14ac:dyDescent="0.25">
      <c r="A713" s="42">
        <v>680</v>
      </c>
      <c r="B713" s="22" t="s">
        <v>390</v>
      </c>
      <c r="C713" s="31">
        <v>37.200000000000003</v>
      </c>
      <c r="D713" s="22" t="s">
        <v>523</v>
      </c>
      <c r="E713" s="24" t="s">
        <v>524</v>
      </c>
      <c r="F713" s="72" t="s">
        <v>156</v>
      </c>
      <c r="G713" s="71">
        <v>1</v>
      </c>
      <c r="H713" s="78">
        <f t="shared" si="30"/>
        <v>35962.639999999999</v>
      </c>
      <c r="I713" s="79">
        <v>35962.639999999999</v>
      </c>
      <c r="J713" s="8"/>
      <c r="K713" s="80"/>
      <c r="L713" s="80"/>
      <c r="M713" s="81">
        <f t="shared" si="31"/>
        <v>38355.050000000003</v>
      </c>
      <c r="N713" s="81">
        <f t="shared" si="32"/>
        <v>38355.050000000003</v>
      </c>
    </row>
    <row r="714" spans="1:14" customFormat="1" ht="30" x14ac:dyDescent="0.25">
      <c r="A714" s="42">
        <v>681</v>
      </c>
      <c r="B714" s="22" t="s">
        <v>390</v>
      </c>
      <c r="C714" s="31">
        <v>37.299999999999997</v>
      </c>
      <c r="D714" s="22" t="s">
        <v>525</v>
      </c>
      <c r="E714" s="24" t="s">
        <v>526</v>
      </c>
      <c r="F714" s="72" t="s">
        <v>156</v>
      </c>
      <c r="G714" s="71">
        <v>1</v>
      </c>
      <c r="H714" s="78">
        <f t="shared" si="30"/>
        <v>22612.12</v>
      </c>
      <c r="I714" s="79">
        <v>22612.12</v>
      </c>
      <c r="J714" s="8"/>
      <c r="K714" s="80"/>
      <c r="L714" s="80"/>
      <c r="M714" s="81">
        <f t="shared" si="31"/>
        <v>24116.39</v>
      </c>
      <c r="N714" s="81">
        <f t="shared" si="32"/>
        <v>24116.39</v>
      </c>
    </row>
    <row r="715" spans="1:14" customFormat="1" ht="30" x14ac:dyDescent="0.25">
      <c r="A715" s="42">
        <v>682</v>
      </c>
      <c r="B715" s="22" t="s">
        <v>390</v>
      </c>
      <c r="C715" s="23">
        <v>38</v>
      </c>
      <c r="D715" s="22" t="s">
        <v>419</v>
      </c>
      <c r="E715" s="24" t="s">
        <v>420</v>
      </c>
      <c r="F715" s="72" t="s">
        <v>156</v>
      </c>
      <c r="G715" s="71">
        <v>4</v>
      </c>
      <c r="H715" s="78">
        <f t="shared" si="30"/>
        <v>4822.37</v>
      </c>
      <c r="I715" s="79">
        <v>19289.46</v>
      </c>
      <c r="J715" s="8"/>
      <c r="K715" s="80"/>
      <c r="L715" s="80"/>
      <c r="M715" s="81">
        <f t="shared" si="31"/>
        <v>5143.18</v>
      </c>
      <c r="N715" s="81">
        <f t="shared" si="32"/>
        <v>20572.72</v>
      </c>
    </row>
    <row r="716" spans="1:14" customFormat="1" ht="45" x14ac:dyDescent="0.25">
      <c r="A716" s="42">
        <v>683</v>
      </c>
      <c r="B716" s="22" t="s">
        <v>390</v>
      </c>
      <c r="C716" s="23">
        <v>39</v>
      </c>
      <c r="D716" s="22" t="s">
        <v>421</v>
      </c>
      <c r="E716" s="24" t="s">
        <v>527</v>
      </c>
      <c r="F716" s="72" t="s">
        <v>44</v>
      </c>
      <c r="G716" s="68">
        <v>0.06</v>
      </c>
      <c r="H716" s="78">
        <f t="shared" ref="H716:H779" si="33">I716/G716</f>
        <v>284661.67</v>
      </c>
      <c r="I716" s="79">
        <v>17079.7</v>
      </c>
      <c r="J716" s="8"/>
      <c r="K716" s="80"/>
      <c r="L716" s="80"/>
      <c r="M716" s="81">
        <f t="shared" ref="M716:M779" si="34">H716*$J$9*$K$9</f>
        <v>303598.76</v>
      </c>
      <c r="N716" s="81">
        <f t="shared" ref="N716:N779" si="35">G716*M716</f>
        <v>18215.93</v>
      </c>
    </row>
    <row r="717" spans="1:14" customFormat="1" ht="30" x14ac:dyDescent="0.25">
      <c r="A717" s="42">
        <v>684</v>
      </c>
      <c r="B717" s="22" t="s">
        <v>390</v>
      </c>
      <c r="C717" s="31">
        <v>39.1</v>
      </c>
      <c r="D717" s="22" t="s">
        <v>360</v>
      </c>
      <c r="E717" s="24" t="s">
        <v>528</v>
      </c>
      <c r="F717" s="72" t="s">
        <v>41</v>
      </c>
      <c r="G717" s="70">
        <v>0.94199999999999995</v>
      </c>
      <c r="H717" s="78">
        <f t="shared" si="33"/>
        <v>5002.6899999999996</v>
      </c>
      <c r="I717" s="79">
        <v>4712.53</v>
      </c>
      <c r="J717" s="8"/>
      <c r="K717" s="80"/>
      <c r="L717" s="80"/>
      <c r="M717" s="81">
        <f t="shared" si="34"/>
        <v>5335.49</v>
      </c>
      <c r="N717" s="81">
        <f t="shared" si="35"/>
        <v>5026.03</v>
      </c>
    </row>
    <row r="718" spans="1:14" customFormat="1" ht="45" x14ac:dyDescent="0.25">
      <c r="A718" s="42">
        <v>685</v>
      </c>
      <c r="B718" s="22" t="s">
        <v>390</v>
      </c>
      <c r="C718" s="31">
        <v>39.200000000000003</v>
      </c>
      <c r="D718" s="22" t="s">
        <v>529</v>
      </c>
      <c r="E718" s="24" t="s">
        <v>530</v>
      </c>
      <c r="F718" s="72" t="s">
        <v>156</v>
      </c>
      <c r="G718" s="71">
        <v>2</v>
      </c>
      <c r="H718" s="78">
        <f t="shared" si="33"/>
        <v>8355.2199999999993</v>
      </c>
      <c r="I718" s="79">
        <v>16710.439999999999</v>
      </c>
      <c r="J718" s="8"/>
      <c r="K718" s="80"/>
      <c r="L718" s="80"/>
      <c r="M718" s="81">
        <f t="shared" si="34"/>
        <v>8911.0499999999993</v>
      </c>
      <c r="N718" s="81">
        <f t="shared" si="35"/>
        <v>17822.099999999999</v>
      </c>
    </row>
    <row r="719" spans="1:14" customFormat="1" ht="45" x14ac:dyDescent="0.25">
      <c r="A719" s="42">
        <v>686</v>
      </c>
      <c r="B719" s="22" t="s">
        <v>390</v>
      </c>
      <c r="C719" s="31">
        <v>39.299999999999997</v>
      </c>
      <c r="D719" s="22" t="s">
        <v>531</v>
      </c>
      <c r="E719" s="24" t="s">
        <v>532</v>
      </c>
      <c r="F719" s="72" t="s">
        <v>156</v>
      </c>
      <c r="G719" s="71">
        <v>4</v>
      </c>
      <c r="H719" s="78">
        <f t="shared" si="33"/>
        <v>2418.1799999999998</v>
      </c>
      <c r="I719" s="79">
        <v>9672.7000000000007</v>
      </c>
      <c r="J719" s="8"/>
      <c r="K719" s="80"/>
      <c r="L719" s="80"/>
      <c r="M719" s="81">
        <f t="shared" si="34"/>
        <v>2579.0500000000002</v>
      </c>
      <c r="N719" s="81">
        <f t="shared" si="35"/>
        <v>10316.200000000001</v>
      </c>
    </row>
    <row r="720" spans="1:14" customFormat="1" ht="45" x14ac:dyDescent="0.25">
      <c r="A720" s="42">
        <v>687</v>
      </c>
      <c r="B720" s="22" t="s">
        <v>390</v>
      </c>
      <c r="C720" s="23">
        <v>40</v>
      </c>
      <c r="D720" s="22" t="s">
        <v>428</v>
      </c>
      <c r="E720" s="24" t="s">
        <v>429</v>
      </c>
      <c r="F720" s="72" t="s">
        <v>44</v>
      </c>
      <c r="G720" s="68">
        <v>0.01</v>
      </c>
      <c r="H720" s="78">
        <f t="shared" si="33"/>
        <v>242319</v>
      </c>
      <c r="I720" s="79">
        <v>2423.19</v>
      </c>
      <c r="J720" s="8"/>
      <c r="K720" s="80"/>
      <c r="L720" s="80"/>
      <c r="M720" s="81">
        <f t="shared" si="34"/>
        <v>258439.25</v>
      </c>
      <c r="N720" s="81">
        <f t="shared" si="35"/>
        <v>2584.39</v>
      </c>
    </row>
    <row r="721" spans="1:14" customFormat="1" ht="30" x14ac:dyDescent="0.25">
      <c r="A721" s="42">
        <v>688</v>
      </c>
      <c r="B721" s="22" t="s">
        <v>390</v>
      </c>
      <c r="C721" s="31">
        <v>40.1</v>
      </c>
      <c r="D721" s="22" t="s">
        <v>360</v>
      </c>
      <c r="E721" s="24" t="s">
        <v>528</v>
      </c>
      <c r="F721" s="72" t="s">
        <v>41</v>
      </c>
      <c r="G721" s="70">
        <v>7.0000000000000001E-3</v>
      </c>
      <c r="H721" s="78">
        <f t="shared" si="33"/>
        <v>4998.57</v>
      </c>
      <c r="I721" s="79">
        <v>34.99</v>
      </c>
      <c r="J721" s="8"/>
      <c r="K721" s="80"/>
      <c r="L721" s="80"/>
      <c r="M721" s="81">
        <f t="shared" si="34"/>
        <v>5331.1</v>
      </c>
      <c r="N721" s="81">
        <f t="shared" si="35"/>
        <v>37.32</v>
      </c>
    </row>
    <row r="722" spans="1:14" customFormat="1" ht="30" x14ac:dyDescent="0.25">
      <c r="A722" s="42">
        <v>689</v>
      </c>
      <c r="B722" s="22" t="s">
        <v>390</v>
      </c>
      <c r="C722" s="31">
        <v>40.200000000000003</v>
      </c>
      <c r="D722" s="22" t="s">
        <v>430</v>
      </c>
      <c r="E722" s="24" t="s">
        <v>431</v>
      </c>
      <c r="F722" s="72" t="s">
        <v>156</v>
      </c>
      <c r="G722" s="71">
        <v>1</v>
      </c>
      <c r="H722" s="78">
        <f t="shared" si="33"/>
        <v>5908.38</v>
      </c>
      <c r="I722" s="79">
        <v>5908.38</v>
      </c>
      <c r="J722" s="8"/>
      <c r="K722" s="80"/>
      <c r="L722" s="80"/>
      <c r="M722" s="81">
        <f t="shared" si="34"/>
        <v>6301.43</v>
      </c>
      <c r="N722" s="81">
        <f t="shared" si="35"/>
        <v>6301.43</v>
      </c>
    </row>
    <row r="723" spans="1:14" customFormat="1" ht="30" x14ac:dyDescent="0.25">
      <c r="A723" s="42">
        <v>690</v>
      </c>
      <c r="B723" s="22" t="s">
        <v>390</v>
      </c>
      <c r="C723" s="23">
        <v>41</v>
      </c>
      <c r="D723" s="22" t="s">
        <v>432</v>
      </c>
      <c r="E723" s="24" t="s">
        <v>433</v>
      </c>
      <c r="F723" s="72" t="s">
        <v>14</v>
      </c>
      <c r="G723" s="65">
        <v>2.2000000000000001E-3</v>
      </c>
      <c r="H723" s="78">
        <f t="shared" si="33"/>
        <v>1091104.55</v>
      </c>
      <c r="I723" s="79">
        <v>2400.4299999999998</v>
      </c>
      <c r="J723" s="8"/>
      <c r="K723" s="80"/>
      <c r="L723" s="80"/>
      <c r="M723" s="81">
        <f t="shared" si="34"/>
        <v>1163690.18</v>
      </c>
      <c r="N723" s="81">
        <f t="shared" si="35"/>
        <v>2560.12</v>
      </c>
    </row>
    <row r="724" spans="1:14" customFormat="1" ht="30" x14ac:dyDescent="0.25">
      <c r="A724" s="42">
        <v>691</v>
      </c>
      <c r="B724" s="22" t="s">
        <v>390</v>
      </c>
      <c r="C724" s="31">
        <v>41.1</v>
      </c>
      <c r="D724" s="22" t="s">
        <v>434</v>
      </c>
      <c r="E724" s="24" t="s">
        <v>435</v>
      </c>
      <c r="F724" s="72" t="s">
        <v>156</v>
      </c>
      <c r="G724" s="71">
        <v>2</v>
      </c>
      <c r="H724" s="78">
        <f t="shared" si="33"/>
        <v>491.79</v>
      </c>
      <c r="I724" s="79">
        <v>983.57</v>
      </c>
      <c r="J724" s="8"/>
      <c r="K724" s="80"/>
      <c r="L724" s="80"/>
      <c r="M724" s="81">
        <f t="shared" si="34"/>
        <v>524.51</v>
      </c>
      <c r="N724" s="81">
        <f t="shared" si="35"/>
        <v>1049.02</v>
      </c>
    </row>
    <row r="725" spans="1:14" customFormat="1" ht="30" x14ac:dyDescent="0.25">
      <c r="A725" s="42">
        <v>692</v>
      </c>
      <c r="B725" s="22" t="s">
        <v>390</v>
      </c>
      <c r="C725" s="31">
        <v>41.2</v>
      </c>
      <c r="D725" s="22" t="s">
        <v>436</v>
      </c>
      <c r="E725" s="24" t="s">
        <v>437</v>
      </c>
      <c r="F725" s="72" t="s">
        <v>156</v>
      </c>
      <c r="G725" s="71">
        <v>6</v>
      </c>
      <c r="H725" s="78">
        <f t="shared" si="33"/>
        <v>401.52</v>
      </c>
      <c r="I725" s="79">
        <v>2409.1</v>
      </c>
      <c r="J725" s="8"/>
      <c r="K725" s="80"/>
      <c r="L725" s="80"/>
      <c r="M725" s="81">
        <f t="shared" si="34"/>
        <v>428.23</v>
      </c>
      <c r="N725" s="81">
        <f t="shared" si="35"/>
        <v>2569.38</v>
      </c>
    </row>
    <row r="726" spans="1:14" customFormat="1" ht="15" x14ac:dyDescent="0.25">
      <c r="A726" s="42">
        <v>693</v>
      </c>
      <c r="B726" s="22" t="s">
        <v>390</v>
      </c>
      <c r="C726" s="23">
        <v>42</v>
      </c>
      <c r="D726" s="22" t="s">
        <v>438</v>
      </c>
      <c r="E726" s="24" t="s">
        <v>439</v>
      </c>
      <c r="F726" s="72" t="s">
        <v>221</v>
      </c>
      <c r="G726" s="65">
        <v>1.6000000000000001E-3</v>
      </c>
      <c r="H726" s="78">
        <f t="shared" si="33"/>
        <v>215912.5</v>
      </c>
      <c r="I726" s="79">
        <v>345.46</v>
      </c>
      <c r="J726" s="8"/>
      <c r="K726" s="80"/>
      <c r="L726" s="80"/>
      <c r="M726" s="81">
        <f t="shared" si="34"/>
        <v>230276.06</v>
      </c>
      <c r="N726" s="81">
        <f t="shared" si="35"/>
        <v>368.44</v>
      </c>
    </row>
    <row r="727" spans="1:14" customFormat="1" ht="15" x14ac:dyDescent="0.25">
      <c r="A727" s="42">
        <v>694</v>
      </c>
      <c r="B727" s="22" t="s">
        <v>390</v>
      </c>
      <c r="C727" s="31">
        <v>42.1</v>
      </c>
      <c r="D727" s="22" t="s">
        <v>440</v>
      </c>
      <c r="E727" s="24" t="s">
        <v>441</v>
      </c>
      <c r="F727" s="72" t="s">
        <v>221</v>
      </c>
      <c r="G727" s="65">
        <v>1.6000000000000001E-3</v>
      </c>
      <c r="H727" s="78">
        <f t="shared" si="33"/>
        <v>59937.5</v>
      </c>
      <c r="I727" s="79">
        <v>95.9</v>
      </c>
      <c r="J727" s="8"/>
      <c r="K727" s="80"/>
      <c r="L727" s="80"/>
      <c r="M727" s="81">
        <f t="shared" si="34"/>
        <v>63924.84</v>
      </c>
      <c r="N727" s="81">
        <f t="shared" si="35"/>
        <v>102.28</v>
      </c>
    </row>
    <row r="728" spans="1:14" customFormat="1" ht="15" x14ac:dyDescent="0.25">
      <c r="A728" s="42">
        <v>695</v>
      </c>
      <c r="B728" s="22" t="s">
        <v>390</v>
      </c>
      <c r="C728" s="23">
        <v>43</v>
      </c>
      <c r="D728" s="22" t="s">
        <v>442</v>
      </c>
      <c r="E728" s="24" t="s">
        <v>533</v>
      </c>
      <c r="F728" s="72" t="s">
        <v>156</v>
      </c>
      <c r="G728" s="71">
        <v>2</v>
      </c>
      <c r="H728" s="78">
        <f t="shared" si="33"/>
        <v>1538.09</v>
      </c>
      <c r="I728" s="79">
        <v>3076.17</v>
      </c>
      <c r="J728" s="8"/>
      <c r="K728" s="80"/>
      <c r="L728" s="80"/>
      <c r="M728" s="81">
        <f t="shared" si="34"/>
        <v>1640.41</v>
      </c>
      <c r="N728" s="81">
        <f t="shared" si="35"/>
        <v>3280.82</v>
      </c>
    </row>
    <row r="729" spans="1:14" customFormat="1" ht="15" x14ac:dyDescent="0.25">
      <c r="A729" s="42">
        <v>696</v>
      </c>
      <c r="B729" s="22" t="s">
        <v>390</v>
      </c>
      <c r="C729" s="31">
        <v>43.1</v>
      </c>
      <c r="D729" s="22" t="s">
        <v>534</v>
      </c>
      <c r="E729" s="24" t="s">
        <v>535</v>
      </c>
      <c r="F729" s="72" t="s">
        <v>156</v>
      </c>
      <c r="G729" s="71">
        <v>2</v>
      </c>
      <c r="H729" s="78">
        <f t="shared" si="33"/>
        <v>3668.61</v>
      </c>
      <c r="I729" s="79">
        <v>7337.22</v>
      </c>
      <c r="J729" s="8"/>
      <c r="K729" s="80"/>
      <c r="L729" s="80"/>
      <c r="M729" s="81">
        <f t="shared" si="34"/>
        <v>3912.66</v>
      </c>
      <c r="N729" s="81">
        <f t="shared" si="35"/>
        <v>7825.32</v>
      </c>
    </row>
    <row r="730" spans="1:14" customFormat="1" ht="30" x14ac:dyDescent="0.25">
      <c r="A730" s="42">
        <v>697</v>
      </c>
      <c r="B730" s="22" t="s">
        <v>390</v>
      </c>
      <c r="C730" s="23">
        <v>44</v>
      </c>
      <c r="D730" s="22" t="s">
        <v>446</v>
      </c>
      <c r="E730" s="24" t="s">
        <v>447</v>
      </c>
      <c r="F730" s="72" t="s">
        <v>221</v>
      </c>
      <c r="G730" s="70">
        <v>7.2999999999999995E-2</v>
      </c>
      <c r="H730" s="78">
        <f t="shared" si="33"/>
        <v>47896.58</v>
      </c>
      <c r="I730" s="79">
        <v>3496.45</v>
      </c>
      <c r="J730" s="8"/>
      <c r="K730" s="80"/>
      <c r="L730" s="80"/>
      <c r="M730" s="81">
        <f t="shared" si="34"/>
        <v>51082.9</v>
      </c>
      <c r="N730" s="81">
        <f t="shared" si="35"/>
        <v>3729.05</v>
      </c>
    </row>
    <row r="731" spans="1:14" customFormat="1" ht="30" x14ac:dyDescent="0.25">
      <c r="A731" s="42">
        <v>698</v>
      </c>
      <c r="B731" s="22" t="s">
        <v>390</v>
      </c>
      <c r="C731" s="31">
        <v>44.1</v>
      </c>
      <c r="D731" s="22" t="s">
        <v>448</v>
      </c>
      <c r="E731" s="24" t="s">
        <v>449</v>
      </c>
      <c r="F731" s="72" t="s">
        <v>221</v>
      </c>
      <c r="G731" s="70">
        <v>7.2999999999999995E-2</v>
      </c>
      <c r="H731" s="78">
        <f t="shared" si="33"/>
        <v>75568.490000000005</v>
      </c>
      <c r="I731" s="79">
        <v>5516.5</v>
      </c>
      <c r="J731" s="8"/>
      <c r="K731" s="80"/>
      <c r="L731" s="80"/>
      <c r="M731" s="81">
        <f t="shared" si="34"/>
        <v>80595.679999999993</v>
      </c>
      <c r="N731" s="81">
        <f t="shared" si="35"/>
        <v>5883.48</v>
      </c>
    </row>
    <row r="732" spans="1:14" customFormat="1" ht="30" x14ac:dyDescent="0.25">
      <c r="A732" s="42">
        <v>699</v>
      </c>
      <c r="B732" s="22" t="s">
        <v>390</v>
      </c>
      <c r="C732" s="23">
        <v>45</v>
      </c>
      <c r="D732" s="22" t="s">
        <v>438</v>
      </c>
      <c r="E732" s="24" t="s">
        <v>450</v>
      </c>
      <c r="F732" s="72" t="s">
        <v>221</v>
      </c>
      <c r="G732" s="65">
        <v>7.4999999999999997E-3</v>
      </c>
      <c r="H732" s="78">
        <f t="shared" si="33"/>
        <v>215468</v>
      </c>
      <c r="I732" s="79">
        <v>1616.01</v>
      </c>
      <c r="J732" s="8"/>
      <c r="K732" s="80"/>
      <c r="L732" s="80"/>
      <c r="M732" s="81">
        <f t="shared" si="34"/>
        <v>229801.99</v>
      </c>
      <c r="N732" s="81">
        <f t="shared" si="35"/>
        <v>1723.51</v>
      </c>
    </row>
    <row r="733" spans="1:14" customFormat="1" ht="30" x14ac:dyDescent="0.25">
      <c r="A733" s="42">
        <v>700</v>
      </c>
      <c r="B733" s="22" t="s">
        <v>390</v>
      </c>
      <c r="C733" s="31">
        <v>45.1</v>
      </c>
      <c r="D733" s="22" t="s">
        <v>440</v>
      </c>
      <c r="E733" s="24" t="s">
        <v>451</v>
      </c>
      <c r="F733" s="72" t="s">
        <v>221</v>
      </c>
      <c r="G733" s="65">
        <v>7.4999999999999997E-3</v>
      </c>
      <c r="H733" s="78">
        <f t="shared" si="33"/>
        <v>59929.33</v>
      </c>
      <c r="I733" s="79">
        <v>449.47</v>
      </c>
      <c r="J733" s="8"/>
      <c r="K733" s="80"/>
      <c r="L733" s="80"/>
      <c r="M733" s="81">
        <f t="shared" si="34"/>
        <v>63916.12</v>
      </c>
      <c r="N733" s="81">
        <f t="shared" si="35"/>
        <v>479.37</v>
      </c>
    </row>
    <row r="734" spans="1:14" customFormat="1" ht="15" x14ac:dyDescent="0.25">
      <c r="A734" s="42">
        <v>701</v>
      </c>
      <c r="B734" s="22" t="s">
        <v>390</v>
      </c>
      <c r="C734" s="23">
        <v>46</v>
      </c>
      <c r="D734" s="22" t="s">
        <v>438</v>
      </c>
      <c r="E734" s="24" t="s">
        <v>452</v>
      </c>
      <c r="F734" s="72" t="s">
        <v>221</v>
      </c>
      <c r="G734" s="70">
        <v>2.5000000000000001E-2</v>
      </c>
      <c r="H734" s="78">
        <f t="shared" si="33"/>
        <v>215473.2</v>
      </c>
      <c r="I734" s="79">
        <v>5386.83</v>
      </c>
      <c r="J734" s="8"/>
      <c r="K734" s="80"/>
      <c r="L734" s="80"/>
      <c r="M734" s="81">
        <f t="shared" si="34"/>
        <v>229807.53</v>
      </c>
      <c r="N734" s="81">
        <f t="shared" si="35"/>
        <v>5745.19</v>
      </c>
    </row>
    <row r="735" spans="1:14" customFormat="1" ht="60" x14ac:dyDescent="0.25">
      <c r="A735" s="42">
        <v>702</v>
      </c>
      <c r="B735" s="22" t="s">
        <v>390</v>
      </c>
      <c r="C735" s="31">
        <v>46.1</v>
      </c>
      <c r="D735" s="22" t="s">
        <v>453</v>
      </c>
      <c r="E735" s="24" t="s">
        <v>454</v>
      </c>
      <c r="F735" s="72" t="s">
        <v>221</v>
      </c>
      <c r="G735" s="70">
        <v>2.5000000000000001E-2</v>
      </c>
      <c r="H735" s="78">
        <f t="shared" si="33"/>
        <v>47633.599999999999</v>
      </c>
      <c r="I735" s="79">
        <v>1190.8399999999999</v>
      </c>
      <c r="J735" s="8"/>
      <c r="K735" s="80"/>
      <c r="L735" s="80"/>
      <c r="M735" s="81">
        <f t="shared" si="34"/>
        <v>50802.42</v>
      </c>
      <c r="N735" s="81">
        <f t="shared" si="35"/>
        <v>1270.06</v>
      </c>
    </row>
    <row r="736" spans="1:14" customFormat="1" ht="30" x14ac:dyDescent="0.25">
      <c r="A736" s="42">
        <v>703</v>
      </c>
      <c r="B736" s="22" t="s">
        <v>390</v>
      </c>
      <c r="C736" s="23">
        <v>47</v>
      </c>
      <c r="D736" s="22" t="s">
        <v>455</v>
      </c>
      <c r="E736" s="24" t="s">
        <v>536</v>
      </c>
      <c r="F736" s="72" t="s">
        <v>221</v>
      </c>
      <c r="G736" s="70">
        <v>3.2000000000000001E-2</v>
      </c>
      <c r="H736" s="78">
        <f t="shared" si="33"/>
        <v>59729.38</v>
      </c>
      <c r="I736" s="79">
        <v>1911.34</v>
      </c>
      <c r="J736" s="8"/>
      <c r="K736" s="80"/>
      <c r="L736" s="80"/>
      <c r="M736" s="81">
        <f t="shared" si="34"/>
        <v>63702.87</v>
      </c>
      <c r="N736" s="81">
        <f t="shared" si="35"/>
        <v>2038.49</v>
      </c>
    </row>
    <row r="737" spans="1:14" customFormat="1" ht="45" x14ac:dyDescent="0.25">
      <c r="A737" s="42">
        <v>704</v>
      </c>
      <c r="B737" s="22" t="s">
        <v>390</v>
      </c>
      <c r="C737" s="31">
        <v>47.1</v>
      </c>
      <c r="D737" s="22" t="s">
        <v>413</v>
      </c>
      <c r="E737" s="24" t="s">
        <v>457</v>
      </c>
      <c r="F737" s="72" t="s">
        <v>221</v>
      </c>
      <c r="G737" s="70">
        <v>3.2000000000000001E-2</v>
      </c>
      <c r="H737" s="78">
        <f t="shared" si="33"/>
        <v>40735</v>
      </c>
      <c r="I737" s="79">
        <v>1303.52</v>
      </c>
      <c r="J737" s="8"/>
      <c r="K737" s="80"/>
      <c r="L737" s="80"/>
      <c r="M737" s="81">
        <f t="shared" si="34"/>
        <v>43444.89</v>
      </c>
      <c r="N737" s="81">
        <f t="shared" si="35"/>
        <v>1390.24</v>
      </c>
    </row>
    <row r="738" spans="1:14" customFormat="1" ht="30" x14ac:dyDescent="0.25">
      <c r="A738" s="42">
        <v>705</v>
      </c>
      <c r="B738" s="22" t="s">
        <v>390</v>
      </c>
      <c r="C738" s="23">
        <v>48</v>
      </c>
      <c r="D738" s="22" t="s">
        <v>458</v>
      </c>
      <c r="E738" s="24" t="s">
        <v>537</v>
      </c>
      <c r="F738" s="72" t="s">
        <v>221</v>
      </c>
      <c r="G738" s="74">
        <v>5.4299999999999999E-3</v>
      </c>
      <c r="H738" s="78">
        <f t="shared" si="33"/>
        <v>254163.9</v>
      </c>
      <c r="I738" s="79">
        <v>1380.11</v>
      </c>
      <c r="J738" s="8"/>
      <c r="K738" s="80"/>
      <c r="L738" s="80"/>
      <c r="M738" s="81">
        <f t="shared" si="34"/>
        <v>271072.13</v>
      </c>
      <c r="N738" s="81">
        <f t="shared" si="35"/>
        <v>1471.92</v>
      </c>
    </row>
    <row r="739" spans="1:14" customFormat="1" ht="30" x14ac:dyDescent="0.25">
      <c r="A739" s="42">
        <v>706</v>
      </c>
      <c r="B739" s="22" t="s">
        <v>390</v>
      </c>
      <c r="C739" s="31">
        <v>48.1</v>
      </c>
      <c r="D739" s="22" t="s">
        <v>460</v>
      </c>
      <c r="E739" s="24" t="s">
        <v>461</v>
      </c>
      <c r="F739" s="72" t="s">
        <v>221</v>
      </c>
      <c r="G739" s="74">
        <v>-5.4299999999999999E-3</v>
      </c>
      <c r="H739" s="78">
        <f t="shared" si="33"/>
        <v>32279.93</v>
      </c>
      <c r="I739" s="79">
        <v>-175.28</v>
      </c>
      <c r="J739" s="8"/>
      <c r="K739" s="80"/>
      <c r="L739" s="80"/>
      <c r="M739" s="81">
        <f t="shared" si="34"/>
        <v>34427.35</v>
      </c>
      <c r="N739" s="81">
        <f t="shared" si="35"/>
        <v>-186.94</v>
      </c>
    </row>
    <row r="740" spans="1:14" customFormat="1" ht="30" x14ac:dyDescent="0.25">
      <c r="A740" s="42">
        <v>707</v>
      </c>
      <c r="B740" s="22" t="s">
        <v>390</v>
      </c>
      <c r="C740" s="31">
        <v>48.2</v>
      </c>
      <c r="D740" s="22" t="s">
        <v>462</v>
      </c>
      <c r="E740" s="24" t="s">
        <v>463</v>
      </c>
      <c r="F740" s="72" t="s">
        <v>221</v>
      </c>
      <c r="G740" s="74">
        <v>5.4299999999999999E-3</v>
      </c>
      <c r="H740" s="78">
        <f t="shared" si="33"/>
        <v>34747.699999999997</v>
      </c>
      <c r="I740" s="79">
        <v>188.68</v>
      </c>
      <c r="J740" s="8"/>
      <c r="K740" s="80"/>
      <c r="L740" s="80"/>
      <c r="M740" s="81">
        <f t="shared" si="34"/>
        <v>37059.29</v>
      </c>
      <c r="N740" s="81">
        <f t="shared" si="35"/>
        <v>201.23</v>
      </c>
    </row>
    <row r="741" spans="1:14" customFormat="1" ht="30" x14ac:dyDescent="0.25">
      <c r="A741" s="42">
        <v>708</v>
      </c>
      <c r="B741" s="22" t="s">
        <v>390</v>
      </c>
      <c r="C741" s="23">
        <v>49</v>
      </c>
      <c r="D741" s="22" t="s">
        <v>464</v>
      </c>
      <c r="E741" s="24" t="s">
        <v>465</v>
      </c>
      <c r="F741" s="72" t="s">
        <v>19</v>
      </c>
      <c r="G741" s="70">
        <v>3.3000000000000002E-2</v>
      </c>
      <c r="H741" s="78">
        <f t="shared" si="33"/>
        <v>7219.09</v>
      </c>
      <c r="I741" s="79">
        <v>238.23</v>
      </c>
      <c r="J741" s="8"/>
      <c r="K741" s="80"/>
      <c r="L741" s="80"/>
      <c r="M741" s="81">
        <f t="shared" si="34"/>
        <v>7699.34</v>
      </c>
      <c r="N741" s="81">
        <f t="shared" si="35"/>
        <v>254.08</v>
      </c>
    </row>
    <row r="742" spans="1:14" customFormat="1" ht="30" x14ac:dyDescent="0.25">
      <c r="A742" s="42">
        <v>709</v>
      </c>
      <c r="B742" s="22" t="s">
        <v>390</v>
      </c>
      <c r="C742" s="23">
        <v>50</v>
      </c>
      <c r="D742" s="22" t="s">
        <v>466</v>
      </c>
      <c r="E742" s="24" t="s">
        <v>467</v>
      </c>
      <c r="F742" s="72" t="s">
        <v>19</v>
      </c>
      <c r="G742" s="70">
        <v>3.3000000000000002E-2</v>
      </c>
      <c r="H742" s="78">
        <f t="shared" si="33"/>
        <v>5774.24</v>
      </c>
      <c r="I742" s="79">
        <v>190.55</v>
      </c>
      <c r="J742" s="8"/>
      <c r="K742" s="80"/>
      <c r="L742" s="80"/>
      <c r="M742" s="81">
        <f t="shared" si="34"/>
        <v>6158.37</v>
      </c>
      <c r="N742" s="81">
        <f t="shared" si="35"/>
        <v>203.23</v>
      </c>
    </row>
    <row r="743" spans="1:14" customFormat="1" ht="30" x14ac:dyDescent="0.25">
      <c r="A743" s="42">
        <v>710</v>
      </c>
      <c r="B743" s="22" t="s">
        <v>390</v>
      </c>
      <c r="C743" s="23">
        <v>51</v>
      </c>
      <c r="D743" s="22" t="s">
        <v>468</v>
      </c>
      <c r="E743" s="24" t="s">
        <v>538</v>
      </c>
      <c r="F743" s="72" t="s">
        <v>14</v>
      </c>
      <c r="G743" s="74">
        <v>1.5200000000000001E-3</v>
      </c>
      <c r="H743" s="78">
        <f t="shared" si="33"/>
        <v>633565.79</v>
      </c>
      <c r="I743" s="79">
        <v>963.02</v>
      </c>
      <c r="J743" s="8"/>
      <c r="K743" s="80"/>
      <c r="L743" s="80"/>
      <c r="M743" s="81">
        <f t="shared" si="34"/>
        <v>675713.69</v>
      </c>
      <c r="N743" s="81">
        <f t="shared" si="35"/>
        <v>1027.08</v>
      </c>
    </row>
    <row r="744" spans="1:14" customFormat="1" ht="15" x14ac:dyDescent="0.25">
      <c r="A744" s="42">
        <v>711</v>
      </c>
      <c r="B744" s="22" t="s">
        <v>390</v>
      </c>
      <c r="C744" s="31">
        <v>51.1</v>
      </c>
      <c r="D744" s="22" t="s">
        <v>470</v>
      </c>
      <c r="E744" s="24" t="s">
        <v>471</v>
      </c>
      <c r="F744" s="72" t="s">
        <v>41</v>
      </c>
      <c r="G744" s="74">
        <v>0.15504000000000001</v>
      </c>
      <c r="H744" s="78">
        <f t="shared" si="33"/>
        <v>4221.3599999999997</v>
      </c>
      <c r="I744" s="79">
        <v>654.48</v>
      </c>
      <c r="J744" s="8"/>
      <c r="K744" s="80"/>
      <c r="L744" s="80"/>
      <c r="M744" s="81">
        <f t="shared" si="34"/>
        <v>4502.1899999999996</v>
      </c>
      <c r="N744" s="81">
        <f t="shared" si="35"/>
        <v>698.02</v>
      </c>
    </row>
    <row r="745" spans="1:14" customFormat="1" ht="30" x14ac:dyDescent="0.25">
      <c r="A745" s="42">
        <v>712</v>
      </c>
      <c r="B745" s="22" t="s">
        <v>390</v>
      </c>
      <c r="C745" s="23">
        <v>52</v>
      </c>
      <c r="D745" s="22" t="s">
        <v>358</v>
      </c>
      <c r="E745" s="24" t="s">
        <v>539</v>
      </c>
      <c r="F745" s="72" t="s">
        <v>14</v>
      </c>
      <c r="G745" s="74">
        <v>3.585E-2</v>
      </c>
      <c r="H745" s="78">
        <f t="shared" si="33"/>
        <v>198975.73</v>
      </c>
      <c r="I745" s="79">
        <v>7133.28</v>
      </c>
      <c r="J745" s="8"/>
      <c r="K745" s="80"/>
      <c r="L745" s="80"/>
      <c r="M745" s="81">
        <f t="shared" si="34"/>
        <v>212212.57</v>
      </c>
      <c r="N745" s="81">
        <f t="shared" si="35"/>
        <v>7607.82</v>
      </c>
    </row>
    <row r="746" spans="1:14" customFormat="1" ht="15" x14ac:dyDescent="0.25">
      <c r="A746" s="42">
        <v>713</v>
      </c>
      <c r="B746" s="22" t="s">
        <v>390</v>
      </c>
      <c r="C746" s="31">
        <v>52.1</v>
      </c>
      <c r="D746" s="22" t="s">
        <v>470</v>
      </c>
      <c r="E746" s="24" t="s">
        <v>471</v>
      </c>
      <c r="F746" s="72" t="s">
        <v>41</v>
      </c>
      <c r="G746" s="65">
        <v>3.6566999999999998</v>
      </c>
      <c r="H746" s="78">
        <f t="shared" si="33"/>
        <v>4221.49</v>
      </c>
      <c r="I746" s="79">
        <v>15436.72</v>
      </c>
      <c r="J746" s="8"/>
      <c r="K746" s="80"/>
      <c r="L746" s="80"/>
      <c r="M746" s="81">
        <f t="shared" si="34"/>
        <v>4502.32</v>
      </c>
      <c r="N746" s="81">
        <f t="shared" si="35"/>
        <v>16463.63</v>
      </c>
    </row>
    <row r="747" spans="1:14" customFormat="1" ht="30" x14ac:dyDescent="0.25">
      <c r="A747" s="42">
        <v>714</v>
      </c>
      <c r="B747" s="22" t="s">
        <v>390</v>
      </c>
      <c r="C747" s="23">
        <v>53</v>
      </c>
      <c r="D747" s="22" t="s">
        <v>473</v>
      </c>
      <c r="E747" s="24" t="s">
        <v>474</v>
      </c>
      <c r="F747" s="72" t="s">
        <v>19</v>
      </c>
      <c r="G747" s="65">
        <v>0.19439999999999999</v>
      </c>
      <c r="H747" s="78">
        <f t="shared" si="33"/>
        <v>38542.85</v>
      </c>
      <c r="I747" s="79">
        <v>7492.73</v>
      </c>
      <c r="J747" s="8"/>
      <c r="K747" s="80"/>
      <c r="L747" s="80"/>
      <c r="M747" s="81">
        <f t="shared" si="34"/>
        <v>41106.910000000003</v>
      </c>
      <c r="N747" s="81">
        <f t="shared" si="35"/>
        <v>7991.18</v>
      </c>
    </row>
    <row r="748" spans="1:14" customFormat="1" ht="15" x14ac:dyDescent="0.25">
      <c r="A748" s="42">
        <v>715</v>
      </c>
      <c r="B748" s="22" t="s">
        <v>390</v>
      </c>
      <c r="C748" s="31">
        <v>53.1</v>
      </c>
      <c r="D748" s="22" t="s">
        <v>360</v>
      </c>
      <c r="E748" s="24" t="s">
        <v>361</v>
      </c>
      <c r="F748" s="72" t="s">
        <v>41</v>
      </c>
      <c r="G748" s="65">
        <v>0.39660000000000001</v>
      </c>
      <c r="H748" s="78">
        <f t="shared" si="33"/>
        <v>5002.62</v>
      </c>
      <c r="I748" s="79">
        <v>1984.04</v>
      </c>
      <c r="J748" s="8"/>
      <c r="K748" s="80"/>
      <c r="L748" s="80"/>
      <c r="M748" s="81">
        <f t="shared" si="34"/>
        <v>5335.42</v>
      </c>
      <c r="N748" s="81">
        <f t="shared" si="35"/>
        <v>2116.0300000000002</v>
      </c>
    </row>
    <row r="749" spans="1:14" customFormat="1" ht="30" x14ac:dyDescent="0.25">
      <c r="A749" s="42">
        <v>716</v>
      </c>
      <c r="B749" s="22" t="s">
        <v>390</v>
      </c>
      <c r="C749" s="23">
        <v>54</v>
      </c>
      <c r="D749" s="22" t="s">
        <v>475</v>
      </c>
      <c r="E749" s="24" t="s">
        <v>476</v>
      </c>
      <c r="F749" s="72" t="s">
        <v>19</v>
      </c>
      <c r="G749" s="65">
        <v>0.19439999999999999</v>
      </c>
      <c r="H749" s="78">
        <f t="shared" si="33"/>
        <v>42491.41</v>
      </c>
      <c r="I749" s="79">
        <v>8260.33</v>
      </c>
      <c r="J749" s="8"/>
      <c r="K749" s="80"/>
      <c r="L749" s="80"/>
      <c r="M749" s="81">
        <f t="shared" si="34"/>
        <v>45318.15</v>
      </c>
      <c r="N749" s="81">
        <f t="shared" si="35"/>
        <v>8809.85</v>
      </c>
    </row>
    <row r="750" spans="1:14" customFormat="1" ht="15" x14ac:dyDescent="0.25">
      <c r="A750" s="42">
        <v>717</v>
      </c>
      <c r="B750" s="22" t="s">
        <v>390</v>
      </c>
      <c r="C750" s="31">
        <v>54.1</v>
      </c>
      <c r="D750" s="22" t="s">
        <v>477</v>
      </c>
      <c r="E750" s="24" t="s">
        <v>478</v>
      </c>
      <c r="F750" s="72" t="s">
        <v>221</v>
      </c>
      <c r="G750" s="75">
        <v>-3.6939999999999998E-3</v>
      </c>
      <c r="H750" s="78">
        <f t="shared" si="33"/>
        <v>10844.61</v>
      </c>
      <c r="I750" s="79">
        <v>-40.06</v>
      </c>
      <c r="J750" s="8"/>
      <c r="K750" s="80"/>
      <c r="L750" s="80"/>
      <c r="M750" s="81">
        <f t="shared" si="34"/>
        <v>11566.05</v>
      </c>
      <c r="N750" s="81">
        <f t="shared" si="35"/>
        <v>-42.72</v>
      </c>
    </row>
    <row r="751" spans="1:14" customFormat="1" ht="15" x14ac:dyDescent="0.25">
      <c r="A751" s="42">
        <v>718</v>
      </c>
      <c r="B751" s="22" t="s">
        <v>390</v>
      </c>
      <c r="C751" s="31">
        <v>54.2</v>
      </c>
      <c r="D751" s="22" t="s">
        <v>479</v>
      </c>
      <c r="E751" s="24" t="s">
        <v>480</v>
      </c>
      <c r="F751" s="72" t="s">
        <v>221</v>
      </c>
      <c r="G751" s="75">
        <v>-3.0521E-2</v>
      </c>
      <c r="H751" s="78">
        <f t="shared" si="33"/>
        <v>10470.5</v>
      </c>
      <c r="I751" s="79">
        <v>-319.57</v>
      </c>
      <c r="J751" s="8"/>
      <c r="K751" s="80"/>
      <c r="L751" s="80"/>
      <c r="M751" s="81">
        <f t="shared" si="34"/>
        <v>11167.05</v>
      </c>
      <c r="N751" s="81">
        <f t="shared" si="35"/>
        <v>-340.83</v>
      </c>
    </row>
    <row r="752" spans="1:14" customFormat="1" ht="15" x14ac:dyDescent="0.25">
      <c r="A752" s="42">
        <v>719</v>
      </c>
      <c r="B752" s="22" t="s">
        <v>390</v>
      </c>
      <c r="C752" s="31">
        <v>54.3</v>
      </c>
      <c r="D752" s="22" t="s">
        <v>481</v>
      </c>
      <c r="E752" s="24" t="s">
        <v>482</v>
      </c>
      <c r="F752" s="72" t="s">
        <v>221</v>
      </c>
      <c r="G752" s="75">
        <v>-1.1081000000000001E-2</v>
      </c>
      <c r="H752" s="78">
        <f t="shared" si="33"/>
        <v>39437.78</v>
      </c>
      <c r="I752" s="79">
        <v>-437.01</v>
      </c>
      <c r="J752" s="8"/>
      <c r="K752" s="80"/>
      <c r="L752" s="80"/>
      <c r="M752" s="81">
        <f t="shared" si="34"/>
        <v>42061.37</v>
      </c>
      <c r="N752" s="81">
        <f t="shared" si="35"/>
        <v>-466.08</v>
      </c>
    </row>
    <row r="753" spans="1:14" customFormat="1" ht="30" x14ac:dyDescent="0.25">
      <c r="A753" s="42">
        <v>720</v>
      </c>
      <c r="B753" s="22" t="s">
        <v>390</v>
      </c>
      <c r="C753" s="31">
        <v>54.4</v>
      </c>
      <c r="D753" s="22" t="s">
        <v>483</v>
      </c>
      <c r="E753" s="24" t="s">
        <v>484</v>
      </c>
      <c r="F753" s="72" t="s">
        <v>485</v>
      </c>
      <c r="G753" s="70">
        <v>5.8319999999999999</v>
      </c>
      <c r="H753" s="78">
        <f t="shared" si="33"/>
        <v>52.83</v>
      </c>
      <c r="I753" s="79">
        <v>308.12</v>
      </c>
      <c r="J753" s="8"/>
      <c r="K753" s="80"/>
      <c r="L753" s="80"/>
      <c r="M753" s="81">
        <f t="shared" si="34"/>
        <v>56.34</v>
      </c>
      <c r="N753" s="81">
        <f t="shared" si="35"/>
        <v>328.57</v>
      </c>
    </row>
    <row r="754" spans="1:14" customFormat="1" ht="30" x14ac:dyDescent="0.25">
      <c r="A754" s="42">
        <v>721</v>
      </c>
      <c r="B754" s="22" t="s">
        <v>390</v>
      </c>
      <c r="C754" s="31">
        <v>54.5</v>
      </c>
      <c r="D754" s="22" t="s">
        <v>486</v>
      </c>
      <c r="E754" s="24" t="s">
        <v>487</v>
      </c>
      <c r="F754" s="72" t="s">
        <v>488</v>
      </c>
      <c r="G754" s="68">
        <v>58.32</v>
      </c>
      <c r="H754" s="78">
        <f t="shared" si="33"/>
        <v>87.08</v>
      </c>
      <c r="I754" s="79">
        <v>5078.3</v>
      </c>
      <c r="J754" s="8"/>
      <c r="K754" s="80"/>
      <c r="L754" s="80"/>
      <c r="M754" s="81">
        <f t="shared" si="34"/>
        <v>92.87</v>
      </c>
      <c r="N754" s="81">
        <f t="shared" si="35"/>
        <v>5416.18</v>
      </c>
    </row>
    <row r="755" spans="1:14" customFormat="1" ht="45" x14ac:dyDescent="0.25">
      <c r="A755" s="42">
        <v>722</v>
      </c>
      <c r="B755" s="22" t="s">
        <v>390</v>
      </c>
      <c r="C755" s="23">
        <v>55</v>
      </c>
      <c r="D755" s="22" t="s">
        <v>489</v>
      </c>
      <c r="E755" s="24" t="s">
        <v>490</v>
      </c>
      <c r="F755" s="72" t="s">
        <v>19</v>
      </c>
      <c r="G755" s="65">
        <v>0.19439999999999999</v>
      </c>
      <c r="H755" s="78">
        <f t="shared" si="33"/>
        <v>115748.77</v>
      </c>
      <c r="I755" s="79">
        <v>22501.56</v>
      </c>
      <c r="J755" s="8"/>
      <c r="K755" s="80"/>
      <c r="L755" s="80"/>
      <c r="M755" s="81">
        <f t="shared" si="34"/>
        <v>123448.95</v>
      </c>
      <c r="N755" s="81">
        <f t="shared" si="35"/>
        <v>23998.48</v>
      </c>
    </row>
    <row r="756" spans="1:14" customFormat="1" ht="15" x14ac:dyDescent="0.25">
      <c r="A756" s="42">
        <v>723</v>
      </c>
      <c r="B756" s="22" t="s">
        <v>390</v>
      </c>
      <c r="C756" s="31">
        <v>55.1</v>
      </c>
      <c r="D756" s="22" t="s">
        <v>479</v>
      </c>
      <c r="E756" s="24" t="s">
        <v>480</v>
      </c>
      <c r="F756" s="72" t="s">
        <v>221</v>
      </c>
      <c r="G756" s="75">
        <v>-0.121306</v>
      </c>
      <c r="H756" s="78">
        <f t="shared" si="33"/>
        <v>10470.129999999999</v>
      </c>
      <c r="I756" s="79">
        <v>-1270.0899999999999</v>
      </c>
      <c r="J756" s="8"/>
      <c r="K756" s="80"/>
      <c r="L756" s="80"/>
      <c r="M756" s="81">
        <f t="shared" si="34"/>
        <v>11166.65</v>
      </c>
      <c r="N756" s="81">
        <f t="shared" si="35"/>
        <v>-1354.58</v>
      </c>
    </row>
    <row r="757" spans="1:14" customFormat="1" ht="30" x14ac:dyDescent="0.25">
      <c r="A757" s="42">
        <v>724</v>
      </c>
      <c r="B757" s="22" t="s">
        <v>390</v>
      </c>
      <c r="C757" s="31">
        <v>55.2</v>
      </c>
      <c r="D757" s="22" t="s">
        <v>486</v>
      </c>
      <c r="E757" s="24" t="s">
        <v>487</v>
      </c>
      <c r="F757" s="72" t="s">
        <v>488</v>
      </c>
      <c r="G757" s="68">
        <v>233.28</v>
      </c>
      <c r="H757" s="78">
        <f t="shared" si="33"/>
        <v>87.08</v>
      </c>
      <c r="I757" s="79">
        <v>20313.2</v>
      </c>
      <c r="J757" s="8"/>
      <c r="K757" s="80"/>
      <c r="L757" s="80"/>
      <c r="M757" s="81">
        <f t="shared" si="34"/>
        <v>92.87</v>
      </c>
      <c r="N757" s="81">
        <f t="shared" si="35"/>
        <v>21664.71</v>
      </c>
    </row>
    <row r="758" spans="1:14" customFormat="1" ht="30" x14ac:dyDescent="0.25">
      <c r="A758" s="42">
        <v>725</v>
      </c>
      <c r="B758" s="22" t="s">
        <v>390</v>
      </c>
      <c r="C758" s="23">
        <v>56</v>
      </c>
      <c r="D758" s="22" t="s">
        <v>473</v>
      </c>
      <c r="E758" s="24" t="s">
        <v>491</v>
      </c>
      <c r="F758" s="72" t="s">
        <v>19</v>
      </c>
      <c r="G758" s="65">
        <v>0.19439999999999999</v>
      </c>
      <c r="H758" s="78">
        <f t="shared" si="33"/>
        <v>38542.85</v>
      </c>
      <c r="I758" s="79">
        <v>7492.73</v>
      </c>
      <c r="J758" s="8"/>
      <c r="K758" s="80"/>
      <c r="L758" s="80"/>
      <c r="M758" s="81">
        <f t="shared" si="34"/>
        <v>41106.910000000003</v>
      </c>
      <c r="N758" s="81">
        <f t="shared" si="35"/>
        <v>7991.18</v>
      </c>
    </row>
    <row r="759" spans="1:14" customFormat="1" ht="15" x14ac:dyDescent="0.25">
      <c r="A759" s="42">
        <v>726</v>
      </c>
      <c r="B759" s="22" t="s">
        <v>390</v>
      </c>
      <c r="C759" s="31">
        <v>56.1</v>
      </c>
      <c r="D759" s="22" t="s">
        <v>360</v>
      </c>
      <c r="E759" s="24" t="s">
        <v>361</v>
      </c>
      <c r="F759" s="72" t="s">
        <v>41</v>
      </c>
      <c r="G759" s="65">
        <v>0.39660000000000001</v>
      </c>
      <c r="H759" s="78">
        <f t="shared" si="33"/>
        <v>5002.62</v>
      </c>
      <c r="I759" s="79">
        <v>1984.04</v>
      </c>
      <c r="J759" s="8"/>
      <c r="K759" s="80"/>
      <c r="L759" s="80"/>
      <c r="M759" s="81">
        <f t="shared" si="34"/>
        <v>5335.42</v>
      </c>
      <c r="N759" s="81">
        <f t="shared" si="35"/>
        <v>2116.0300000000002</v>
      </c>
    </row>
    <row r="760" spans="1:14" customFormat="1" ht="30" x14ac:dyDescent="0.25">
      <c r="A760" s="42">
        <v>727</v>
      </c>
      <c r="B760" s="22" t="s">
        <v>390</v>
      </c>
      <c r="C760" s="23">
        <v>57</v>
      </c>
      <c r="D760" s="22" t="s">
        <v>492</v>
      </c>
      <c r="E760" s="24" t="s">
        <v>493</v>
      </c>
      <c r="F760" s="72" t="s">
        <v>19</v>
      </c>
      <c r="G760" s="65">
        <v>0.71660000000000001</v>
      </c>
      <c r="H760" s="78">
        <f t="shared" si="33"/>
        <v>31593.27</v>
      </c>
      <c r="I760" s="79">
        <v>22639.74</v>
      </c>
      <c r="J760" s="8"/>
      <c r="K760" s="80"/>
      <c r="L760" s="80"/>
      <c r="M760" s="81">
        <f t="shared" si="34"/>
        <v>33695.01</v>
      </c>
      <c r="N760" s="81">
        <f t="shared" si="35"/>
        <v>24145.84</v>
      </c>
    </row>
    <row r="761" spans="1:14" customFormat="1" ht="30" x14ac:dyDescent="0.25">
      <c r="A761" s="42">
        <v>728</v>
      </c>
      <c r="B761" s="22" t="s">
        <v>390</v>
      </c>
      <c r="C761" s="23">
        <v>58</v>
      </c>
      <c r="D761" s="22" t="s">
        <v>494</v>
      </c>
      <c r="E761" s="24" t="s">
        <v>495</v>
      </c>
      <c r="F761" s="72" t="s">
        <v>19</v>
      </c>
      <c r="G761" s="65">
        <v>0.1691</v>
      </c>
      <c r="H761" s="78">
        <f t="shared" si="33"/>
        <v>30707.040000000001</v>
      </c>
      <c r="I761" s="79">
        <v>5192.5600000000004</v>
      </c>
      <c r="J761" s="8"/>
      <c r="K761" s="80"/>
      <c r="L761" s="80"/>
      <c r="M761" s="81">
        <f t="shared" si="34"/>
        <v>32749.82</v>
      </c>
      <c r="N761" s="81">
        <f t="shared" si="35"/>
        <v>5537.99</v>
      </c>
    </row>
    <row r="762" spans="1:14" customFormat="1" ht="15" x14ac:dyDescent="0.25">
      <c r="A762" s="42">
        <v>729</v>
      </c>
      <c r="B762" s="22" t="s">
        <v>390</v>
      </c>
      <c r="C762" s="31">
        <v>58.1</v>
      </c>
      <c r="D762" s="22" t="s">
        <v>360</v>
      </c>
      <c r="E762" s="24" t="s">
        <v>361</v>
      </c>
      <c r="F762" s="72" t="s">
        <v>41</v>
      </c>
      <c r="G762" s="75">
        <v>0.25872299999999998</v>
      </c>
      <c r="H762" s="78">
        <f t="shared" si="33"/>
        <v>5002.72</v>
      </c>
      <c r="I762" s="79">
        <v>1294.32</v>
      </c>
      <c r="J762" s="8"/>
      <c r="K762" s="80"/>
      <c r="L762" s="80"/>
      <c r="M762" s="81">
        <f t="shared" si="34"/>
        <v>5335.53</v>
      </c>
      <c r="N762" s="81">
        <f t="shared" si="35"/>
        <v>1380.42</v>
      </c>
    </row>
    <row r="763" spans="1:14" customFormat="1" ht="30" x14ac:dyDescent="0.25">
      <c r="A763" s="42">
        <v>730</v>
      </c>
      <c r="B763" s="22" t="s">
        <v>390</v>
      </c>
      <c r="C763" s="23">
        <v>59</v>
      </c>
      <c r="D763" s="22" t="s">
        <v>496</v>
      </c>
      <c r="E763" s="24" t="s">
        <v>497</v>
      </c>
      <c r="F763" s="72" t="s">
        <v>19</v>
      </c>
      <c r="G763" s="65">
        <v>0.1691</v>
      </c>
      <c r="H763" s="78">
        <f t="shared" si="33"/>
        <v>46312.06</v>
      </c>
      <c r="I763" s="79">
        <v>7831.37</v>
      </c>
      <c r="J763" s="8"/>
      <c r="K763" s="80"/>
      <c r="L763" s="80"/>
      <c r="M763" s="81">
        <f t="shared" si="34"/>
        <v>49392.97</v>
      </c>
      <c r="N763" s="81">
        <f t="shared" si="35"/>
        <v>8352.35</v>
      </c>
    </row>
    <row r="764" spans="1:14" customFormat="1" ht="15" x14ac:dyDescent="0.25">
      <c r="A764" s="42">
        <v>731</v>
      </c>
      <c r="B764" s="22" t="s">
        <v>390</v>
      </c>
      <c r="C764" s="31">
        <v>59.1</v>
      </c>
      <c r="D764" s="22" t="s">
        <v>360</v>
      </c>
      <c r="E764" s="24" t="s">
        <v>361</v>
      </c>
      <c r="F764" s="72" t="s">
        <v>41</v>
      </c>
      <c r="G764" s="75">
        <v>0.776169</v>
      </c>
      <c r="H764" s="78">
        <f t="shared" si="33"/>
        <v>5002.71</v>
      </c>
      <c r="I764" s="79">
        <v>3882.95</v>
      </c>
      <c r="J764" s="8"/>
      <c r="K764" s="80"/>
      <c r="L764" s="80"/>
      <c r="M764" s="81">
        <f t="shared" si="34"/>
        <v>5335.51</v>
      </c>
      <c r="N764" s="81">
        <f t="shared" si="35"/>
        <v>4141.26</v>
      </c>
    </row>
    <row r="765" spans="1:14" customFormat="1" ht="30" x14ac:dyDescent="0.25">
      <c r="A765" s="42">
        <v>732</v>
      </c>
      <c r="B765" s="22" t="s">
        <v>390</v>
      </c>
      <c r="C765" s="23">
        <v>60</v>
      </c>
      <c r="D765" s="22" t="s">
        <v>498</v>
      </c>
      <c r="E765" s="24" t="s">
        <v>499</v>
      </c>
      <c r="F765" s="72" t="s">
        <v>19</v>
      </c>
      <c r="G765" s="65">
        <v>9.8299999999999998E-2</v>
      </c>
      <c r="H765" s="78">
        <f t="shared" si="33"/>
        <v>27945.88</v>
      </c>
      <c r="I765" s="79">
        <v>2747.08</v>
      </c>
      <c r="J765" s="8"/>
      <c r="K765" s="80"/>
      <c r="L765" s="80"/>
      <c r="M765" s="81">
        <f t="shared" si="34"/>
        <v>29804.98</v>
      </c>
      <c r="N765" s="81">
        <f t="shared" si="35"/>
        <v>2929.83</v>
      </c>
    </row>
    <row r="766" spans="1:14" customFormat="1" ht="15" x14ac:dyDescent="0.25">
      <c r="A766" s="42">
        <v>733</v>
      </c>
      <c r="B766" s="22" t="s">
        <v>390</v>
      </c>
      <c r="C766" s="31">
        <v>60.1</v>
      </c>
      <c r="D766" s="22" t="s">
        <v>500</v>
      </c>
      <c r="E766" s="24" t="s">
        <v>501</v>
      </c>
      <c r="F766" s="72" t="s">
        <v>221</v>
      </c>
      <c r="G766" s="75">
        <v>-2.1625999999999999E-2</v>
      </c>
      <c r="H766" s="78">
        <f t="shared" si="33"/>
        <v>23056.04</v>
      </c>
      <c r="I766" s="79">
        <v>-498.61</v>
      </c>
      <c r="J766" s="8"/>
      <c r="K766" s="80"/>
      <c r="L766" s="80"/>
      <c r="M766" s="81">
        <f t="shared" si="34"/>
        <v>24589.84</v>
      </c>
      <c r="N766" s="81">
        <f t="shared" si="35"/>
        <v>-531.78</v>
      </c>
    </row>
    <row r="767" spans="1:14" customFormat="1" ht="15" x14ac:dyDescent="0.25">
      <c r="A767" s="42">
        <v>734</v>
      </c>
      <c r="B767" s="22" t="s">
        <v>390</v>
      </c>
      <c r="C767" s="31">
        <v>60.2</v>
      </c>
      <c r="D767" s="22" t="s">
        <v>502</v>
      </c>
      <c r="E767" s="24" t="s">
        <v>503</v>
      </c>
      <c r="F767" s="72" t="s">
        <v>221</v>
      </c>
      <c r="G767" s="75">
        <v>-1.573E-3</v>
      </c>
      <c r="H767" s="78">
        <f t="shared" si="33"/>
        <v>38804.83</v>
      </c>
      <c r="I767" s="79">
        <v>-61.04</v>
      </c>
      <c r="J767" s="8"/>
      <c r="K767" s="80"/>
      <c r="L767" s="80"/>
      <c r="M767" s="81">
        <f t="shared" si="34"/>
        <v>41386.32</v>
      </c>
      <c r="N767" s="81">
        <f t="shared" si="35"/>
        <v>-65.099999999999994</v>
      </c>
    </row>
    <row r="768" spans="1:14" customFormat="1" ht="30" x14ac:dyDescent="0.25">
      <c r="A768" s="42">
        <v>735</v>
      </c>
      <c r="B768" s="22" t="s">
        <v>390</v>
      </c>
      <c r="C768" s="31">
        <v>60.3</v>
      </c>
      <c r="D768" s="22" t="s">
        <v>483</v>
      </c>
      <c r="E768" s="24" t="s">
        <v>484</v>
      </c>
      <c r="F768" s="72" t="s">
        <v>485</v>
      </c>
      <c r="G768" s="70">
        <v>2.9489999999999998</v>
      </c>
      <c r="H768" s="78">
        <f t="shared" si="33"/>
        <v>52.83</v>
      </c>
      <c r="I768" s="79">
        <v>155.81</v>
      </c>
      <c r="J768" s="8"/>
      <c r="K768" s="80"/>
      <c r="L768" s="80"/>
      <c r="M768" s="81">
        <f t="shared" si="34"/>
        <v>56.34</v>
      </c>
      <c r="N768" s="81">
        <f t="shared" si="35"/>
        <v>166.15</v>
      </c>
    </row>
    <row r="769" spans="1:14" customFormat="1" ht="15" x14ac:dyDescent="0.25">
      <c r="A769" s="42">
        <v>736</v>
      </c>
      <c r="B769" s="22" t="s">
        <v>390</v>
      </c>
      <c r="C769" s="31">
        <v>60.4</v>
      </c>
      <c r="D769" s="22" t="s">
        <v>504</v>
      </c>
      <c r="E769" s="24" t="s">
        <v>505</v>
      </c>
      <c r="F769" s="72" t="s">
        <v>57</v>
      </c>
      <c r="G769" s="70">
        <v>10.813000000000001</v>
      </c>
      <c r="H769" s="78">
        <f t="shared" si="33"/>
        <v>178.47</v>
      </c>
      <c r="I769" s="79">
        <v>1929.83</v>
      </c>
      <c r="J769" s="8"/>
      <c r="K769" s="80"/>
      <c r="L769" s="80"/>
      <c r="M769" s="81">
        <f t="shared" si="34"/>
        <v>190.34</v>
      </c>
      <c r="N769" s="81">
        <f t="shared" si="35"/>
        <v>2058.15</v>
      </c>
    </row>
    <row r="770" spans="1:14" customFormat="1" ht="30" x14ac:dyDescent="0.25">
      <c r="A770" s="42">
        <v>737</v>
      </c>
      <c r="B770" s="22" t="s">
        <v>390</v>
      </c>
      <c r="C770" s="23">
        <v>61</v>
      </c>
      <c r="D770" s="22" t="s">
        <v>494</v>
      </c>
      <c r="E770" s="24" t="s">
        <v>540</v>
      </c>
      <c r="F770" s="72" t="s">
        <v>19</v>
      </c>
      <c r="G770" s="65">
        <v>0.1691</v>
      </c>
      <c r="H770" s="78">
        <f t="shared" si="33"/>
        <v>30707.040000000001</v>
      </c>
      <c r="I770" s="79">
        <v>5192.5600000000004</v>
      </c>
      <c r="J770" s="8"/>
      <c r="K770" s="80"/>
      <c r="L770" s="80"/>
      <c r="M770" s="81">
        <f t="shared" si="34"/>
        <v>32749.82</v>
      </c>
      <c r="N770" s="81">
        <f t="shared" si="35"/>
        <v>5537.99</v>
      </c>
    </row>
    <row r="771" spans="1:14" customFormat="1" ht="15" x14ac:dyDescent="0.25">
      <c r="A771" s="42">
        <v>738</v>
      </c>
      <c r="B771" s="22" t="s">
        <v>390</v>
      </c>
      <c r="C771" s="31">
        <v>61.1</v>
      </c>
      <c r="D771" s="22" t="s">
        <v>360</v>
      </c>
      <c r="E771" s="24" t="s">
        <v>361</v>
      </c>
      <c r="F771" s="72" t="s">
        <v>41</v>
      </c>
      <c r="G771" s="65">
        <v>0.25869999999999999</v>
      </c>
      <c r="H771" s="78">
        <f t="shared" si="33"/>
        <v>5002.67</v>
      </c>
      <c r="I771" s="79">
        <v>1294.19</v>
      </c>
      <c r="J771" s="8"/>
      <c r="K771" s="80"/>
      <c r="L771" s="80"/>
      <c r="M771" s="81">
        <f t="shared" si="34"/>
        <v>5335.47</v>
      </c>
      <c r="N771" s="81">
        <f t="shared" si="35"/>
        <v>1380.29</v>
      </c>
    </row>
    <row r="772" spans="1:14" customFormat="1" ht="30" x14ac:dyDescent="0.25">
      <c r="A772" s="42">
        <v>739</v>
      </c>
      <c r="B772" s="22" t="s">
        <v>390</v>
      </c>
      <c r="C772" s="23">
        <v>62</v>
      </c>
      <c r="D772" s="22" t="s">
        <v>496</v>
      </c>
      <c r="E772" s="24" t="s">
        <v>497</v>
      </c>
      <c r="F772" s="72" t="s">
        <v>19</v>
      </c>
      <c r="G772" s="65">
        <v>0.1691</v>
      </c>
      <c r="H772" s="78">
        <f t="shared" si="33"/>
        <v>15439.44</v>
      </c>
      <c r="I772" s="79">
        <v>2610.81</v>
      </c>
      <c r="J772" s="8"/>
      <c r="K772" s="80"/>
      <c r="L772" s="80"/>
      <c r="M772" s="81">
        <f t="shared" si="34"/>
        <v>16466.55</v>
      </c>
      <c r="N772" s="81">
        <f t="shared" si="35"/>
        <v>2784.49</v>
      </c>
    </row>
    <row r="773" spans="1:14" customFormat="1" ht="15" x14ac:dyDescent="0.25">
      <c r="A773" s="42">
        <v>740</v>
      </c>
      <c r="B773" s="22" t="s">
        <v>390</v>
      </c>
      <c r="C773" s="31">
        <v>62.1</v>
      </c>
      <c r="D773" s="22" t="s">
        <v>360</v>
      </c>
      <c r="E773" s="24" t="s">
        <v>361</v>
      </c>
      <c r="F773" s="72" t="s">
        <v>41</v>
      </c>
      <c r="G773" s="65">
        <v>0.25869999999999999</v>
      </c>
      <c r="H773" s="78">
        <f t="shared" si="33"/>
        <v>5002.67</v>
      </c>
      <c r="I773" s="79">
        <v>1294.19</v>
      </c>
      <c r="J773" s="8"/>
      <c r="K773" s="80"/>
      <c r="L773" s="80"/>
      <c r="M773" s="81">
        <f t="shared" si="34"/>
        <v>5335.47</v>
      </c>
      <c r="N773" s="81">
        <f t="shared" si="35"/>
        <v>1380.29</v>
      </c>
    </row>
    <row r="774" spans="1:14" customFormat="1" ht="45" x14ac:dyDescent="0.25">
      <c r="A774" s="42">
        <v>741</v>
      </c>
      <c r="B774" s="22" t="s">
        <v>390</v>
      </c>
      <c r="C774" s="23">
        <v>63</v>
      </c>
      <c r="D774" s="22" t="s">
        <v>507</v>
      </c>
      <c r="E774" s="24" t="s">
        <v>508</v>
      </c>
      <c r="F774" s="72" t="s">
        <v>19</v>
      </c>
      <c r="G774" s="70">
        <v>2.1999999999999999E-2</v>
      </c>
      <c r="H774" s="78">
        <f t="shared" si="33"/>
        <v>33747.730000000003</v>
      </c>
      <c r="I774" s="79">
        <v>742.45</v>
      </c>
      <c r="J774" s="8"/>
      <c r="K774" s="80"/>
      <c r="L774" s="80"/>
      <c r="M774" s="81">
        <f t="shared" si="34"/>
        <v>35992.79</v>
      </c>
      <c r="N774" s="81">
        <f t="shared" si="35"/>
        <v>791.84</v>
      </c>
    </row>
    <row r="775" spans="1:14" customFormat="1" ht="15" x14ac:dyDescent="0.25">
      <c r="A775" s="42">
        <v>742</v>
      </c>
      <c r="B775" s="22" t="s">
        <v>390</v>
      </c>
      <c r="C775" s="31">
        <v>63.1</v>
      </c>
      <c r="D775" s="22" t="s">
        <v>509</v>
      </c>
      <c r="E775" s="24" t="s">
        <v>510</v>
      </c>
      <c r="F775" s="72" t="s">
        <v>41</v>
      </c>
      <c r="G775" s="74">
        <v>0.32207999999999998</v>
      </c>
      <c r="H775" s="78">
        <f t="shared" si="33"/>
        <v>854.6</v>
      </c>
      <c r="I775" s="79">
        <v>275.25</v>
      </c>
      <c r="J775" s="8"/>
      <c r="K775" s="80"/>
      <c r="L775" s="80"/>
      <c r="M775" s="81">
        <f t="shared" si="34"/>
        <v>911.45</v>
      </c>
      <c r="N775" s="81">
        <f t="shared" si="35"/>
        <v>293.56</v>
      </c>
    </row>
    <row r="776" spans="1:14" customFormat="1" ht="30" x14ac:dyDescent="0.25">
      <c r="A776" s="42">
        <v>743</v>
      </c>
      <c r="B776" s="22" t="s">
        <v>390</v>
      </c>
      <c r="C776" s="23">
        <v>64</v>
      </c>
      <c r="D776" s="22" t="s">
        <v>511</v>
      </c>
      <c r="E776" s="24" t="s">
        <v>512</v>
      </c>
      <c r="F776" s="72" t="s">
        <v>19</v>
      </c>
      <c r="G776" s="70">
        <v>2.1999999999999999E-2</v>
      </c>
      <c r="H776" s="78">
        <f t="shared" si="33"/>
        <v>2305.4499999999998</v>
      </c>
      <c r="I776" s="79">
        <v>50.72</v>
      </c>
      <c r="J776" s="8"/>
      <c r="K776" s="80"/>
      <c r="L776" s="80"/>
      <c r="M776" s="81">
        <f t="shared" si="34"/>
        <v>2458.8200000000002</v>
      </c>
      <c r="N776" s="81">
        <f t="shared" si="35"/>
        <v>54.09</v>
      </c>
    </row>
    <row r="777" spans="1:14" customFormat="1" ht="15" x14ac:dyDescent="0.25">
      <c r="A777" s="42">
        <v>744</v>
      </c>
      <c r="B777" s="22" t="s">
        <v>390</v>
      </c>
      <c r="C777" s="31">
        <v>64.099999999999994</v>
      </c>
      <c r="D777" s="22" t="s">
        <v>509</v>
      </c>
      <c r="E777" s="24" t="s">
        <v>510</v>
      </c>
      <c r="F777" s="72" t="s">
        <v>41</v>
      </c>
      <c r="G777" s="74">
        <v>8.0519999999999994E-2</v>
      </c>
      <c r="H777" s="78">
        <f t="shared" si="33"/>
        <v>854.45</v>
      </c>
      <c r="I777" s="79">
        <v>68.8</v>
      </c>
      <c r="J777" s="8"/>
      <c r="K777" s="80"/>
      <c r="L777" s="80"/>
      <c r="M777" s="81">
        <f t="shared" si="34"/>
        <v>911.29</v>
      </c>
      <c r="N777" s="81">
        <f t="shared" si="35"/>
        <v>73.38</v>
      </c>
    </row>
    <row r="778" spans="1:14" customFormat="1" ht="45" x14ac:dyDescent="0.25">
      <c r="A778" s="42">
        <v>745</v>
      </c>
      <c r="B778" s="22" t="s">
        <v>390</v>
      </c>
      <c r="C778" s="23">
        <v>65</v>
      </c>
      <c r="D778" s="22" t="s">
        <v>513</v>
      </c>
      <c r="E778" s="24" t="s">
        <v>514</v>
      </c>
      <c r="F778" s="72" t="s">
        <v>19</v>
      </c>
      <c r="G778" s="70">
        <v>2.1999999999999999E-2</v>
      </c>
      <c r="H778" s="78">
        <f t="shared" si="33"/>
        <v>18874.09</v>
      </c>
      <c r="I778" s="79">
        <v>415.23</v>
      </c>
      <c r="J778" s="8"/>
      <c r="K778" s="80"/>
      <c r="L778" s="80"/>
      <c r="M778" s="81">
        <f t="shared" si="34"/>
        <v>20129.689999999999</v>
      </c>
      <c r="N778" s="81">
        <f t="shared" si="35"/>
        <v>442.85</v>
      </c>
    </row>
    <row r="779" spans="1:14" customFormat="1" ht="15" x14ac:dyDescent="0.25">
      <c r="A779" s="42">
        <v>746</v>
      </c>
      <c r="B779" s="22" t="s">
        <v>390</v>
      </c>
      <c r="C779" s="31">
        <v>65.099999999999994</v>
      </c>
      <c r="D779" s="22" t="s">
        <v>515</v>
      </c>
      <c r="E779" s="24" t="s">
        <v>516</v>
      </c>
      <c r="F779" s="72" t="s">
        <v>41</v>
      </c>
      <c r="G779" s="70">
        <v>1.0999999999999999E-2</v>
      </c>
      <c r="H779" s="78">
        <f t="shared" si="33"/>
        <v>933.64</v>
      </c>
      <c r="I779" s="79">
        <v>10.27</v>
      </c>
      <c r="J779" s="8"/>
      <c r="K779" s="80"/>
      <c r="L779" s="80"/>
      <c r="M779" s="81">
        <f t="shared" si="34"/>
        <v>995.75</v>
      </c>
      <c r="N779" s="81">
        <f t="shared" si="35"/>
        <v>10.95</v>
      </c>
    </row>
    <row r="780" spans="1:14" customFormat="1" ht="45" x14ac:dyDescent="0.25">
      <c r="A780" s="42">
        <v>747</v>
      </c>
      <c r="B780" s="22" t="s">
        <v>390</v>
      </c>
      <c r="C780" s="31">
        <v>65.2</v>
      </c>
      <c r="D780" s="22" t="s">
        <v>517</v>
      </c>
      <c r="E780" s="24" t="s">
        <v>518</v>
      </c>
      <c r="F780" s="72" t="s">
        <v>221</v>
      </c>
      <c r="G780" s="74">
        <v>0.15708</v>
      </c>
      <c r="H780" s="78">
        <f t="shared" ref="H780:H841" si="36">I780/G780</f>
        <v>4072.51</v>
      </c>
      <c r="I780" s="79">
        <v>639.71</v>
      </c>
      <c r="J780" s="8"/>
      <c r="K780" s="80"/>
      <c r="L780" s="80"/>
      <c r="M780" s="81">
        <f t="shared" ref="M780:M841" si="37">H780*$J$9*$K$9</f>
        <v>4343.43</v>
      </c>
      <c r="N780" s="81">
        <f t="shared" ref="N780:N841" si="38">G780*M780</f>
        <v>682.27</v>
      </c>
    </row>
    <row r="781" spans="1:14" customFormat="1" ht="30" x14ac:dyDescent="0.25">
      <c r="A781" s="42">
        <v>748</v>
      </c>
      <c r="B781" s="22" t="s">
        <v>390</v>
      </c>
      <c r="C781" s="23">
        <v>66</v>
      </c>
      <c r="D781" s="22" t="s">
        <v>519</v>
      </c>
      <c r="E781" s="24" t="s">
        <v>520</v>
      </c>
      <c r="F781" s="72" t="s">
        <v>19</v>
      </c>
      <c r="G781" s="70">
        <v>2.1999999999999999E-2</v>
      </c>
      <c r="H781" s="78">
        <f t="shared" si="36"/>
        <v>10996.82</v>
      </c>
      <c r="I781" s="79">
        <v>241.93</v>
      </c>
      <c r="J781" s="8"/>
      <c r="K781" s="80"/>
      <c r="L781" s="80"/>
      <c r="M781" s="81">
        <f t="shared" si="37"/>
        <v>11728.38</v>
      </c>
      <c r="N781" s="81">
        <f t="shared" si="38"/>
        <v>258.02</v>
      </c>
    </row>
    <row r="782" spans="1:14" customFormat="1" ht="45" x14ac:dyDescent="0.25">
      <c r="A782" s="42">
        <v>749</v>
      </c>
      <c r="B782" s="22" t="s">
        <v>390</v>
      </c>
      <c r="C782" s="31">
        <v>66.099999999999994</v>
      </c>
      <c r="D782" s="22" t="s">
        <v>517</v>
      </c>
      <c r="E782" s="24" t="s">
        <v>518</v>
      </c>
      <c r="F782" s="72" t="s">
        <v>221</v>
      </c>
      <c r="G782" s="74">
        <v>0.10648000000000001</v>
      </c>
      <c r="H782" s="78">
        <f t="shared" si="36"/>
        <v>4072.41</v>
      </c>
      <c r="I782" s="79">
        <v>433.63</v>
      </c>
      <c r="J782" s="8"/>
      <c r="K782" s="80"/>
      <c r="L782" s="80"/>
      <c r="M782" s="81">
        <f t="shared" si="37"/>
        <v>4343.33</v>
      </c>
      <c r="N782" s="81">
        <f t="shared" si="38"/>
        <v>462.48</v>
      </c>
    </row>
    <row r="783" spans="1:14" customFormat="1" ht="30" x14ac:dyDescent="0.25">
      <c r="A783" s="42">
        <v>750</v>
      </c>
      <c r="B783" s="22" t="s">
        <v>390</v>
      </c>
      <c r="C783" s="23">
        <v>67</v>
      </c>
      <c r="D783" s="22" t="s">
        <v>541</v>
      </c>
      <c r="E783" s="24" t="s">
        <v>542</v>
      </c>
      <c r="F783" s="72" t="s">
        <v>78</v>
      </c>
      <c r="G783" s="65">
        <v>0.40649999999999997</v>
      </c>
      <c r="H783" s="78">
        <f t="shared" si="36"/>
        <v>217754.71</v>
      </c>
      <c r="I783" s="79">
        <v>88517.29</v>
      </c>
      <c r="J783" s="8"/>
      <c r="K783" s="80"/>
      <c r="L783" s="80"/>
      <c r="M783" s="81">
        <f t="shared" si="37"/>
        <v>232240.82</v>
      </c>
      <c r="N783" s="81">
        <f t="shared" si="38"/>
        <v>94405.89</v>
      </c>
    </row>
    <row r="784" spans="1:14" customFormat="1" ht="15" x14ac:dyDescent="0.25">
      <c r="A784" s="42">
        <v>751</v>
      </c>
      <c r="B784" s="22" t="s">
        <v>390</v>
      </c>
      <c r="C784" s="31">
        <v>67.099999999999994</v>
      </c>
      <c r="D784" s="22" t="s">
        <v>360</v>
      </c>
      <c r="E784" s="24" t="s">
        <v>543</v>
      </c>
      <c r="F784" s="72" t="s">
        <v>41</v>
      </c>
      <c r="G784" s="65">
        <v>4.07E-2</v>
      </c>
      <c r="H784" s="78">
        <f t="shared" si="36"/>
        <v>5003.4399999999996</v>
      </c>
      <c r="I784" s="79">
        <v>203.64</v>
      </c>
      <c r="J784" s="8"/>
      <c r="K784" s="80"/>
      <c r="L784" s="80"/>
      <c r="M784" s="81">
        <f t="shared" si="37"/>
        <v>5336.29</v>
      </c>
      <c r="N784" s="81">
        <f t="shared" si="38"/>
        <v>217.19</v>
      </c>
    </row>
    <row r="785" spans="1:14" customFormat="1" ht="15" x14ac:dyDescent="0.25">
      <c r="A785" s="42">
        <v>752</v>
      </c>
      <c r="B785" s="22" t="s">
        <v>390</v>
      </c>
      <c r="C785" s="31">
        <v>67.2</v>
      </c>
      <c r="D785" s="22" t="s">
        <v>544</v>
      </c>
      <c r="E785" s="24" t="s">
        <v>545</v>
      </c>
      <c r="F785" s="72" t="s">
        <v>41</v>
      </c>
      <c r="G785" s="75">
        <v>-0.54064500000000004</v>
      </c>
      <c r="H785" s="78">
        <f t="shared" si="36"/>
        <v>3704.63</v>
      </c>
      <c r="I785" s="79">
        <v>-2002.89</v>
      </c>
      <c r="J785" s="8"/>
      <c r="K785" s="80"/>
      <c r="L785" s="80"/>
      <c r="M785" s="81">
        <f t="shared" si="37"/>
        <v>3951.08</v>
      </c>
      <c r="N785" s="81">
        <f t="shared" si="38"/>
        <v>-2136.13</v>
      </c>
    </row>
    <row r="786" spans="1:14" customFormat="1" ht="15" x14ac:dyDescent="0.25">
      <c r="A786" s="42">
        <v>753</v>
      </c>
      <c r="B786" s="22" t="s">
        <v>390</v>
      </c>
      <c r="C786" s="31">
        <v>67.3</v>
      </c>
      <c r="D786" s="22" t="s">
        <v>392</v>
      </c>
      <c r="E786" s="24" t="s">
        <v>546</v>
      </c>
      <c r="F786" s="72" t="s">
        <v>41</v>
      </c>
      <c r="G786" s="69">
        <v>1.6</v>
      </c>
      <c r="H786" s="78">
        <f t="shared" si="36"/>
        <v>3946.93</v>
      </c>
      <c r="I786" s="79">
        <v>6315.09</v>
      </c>
      <c r="J786" s="8"/>
      <c r="K786" s="80"/>
      <c r="L786" s="80"/>
      <c r="M786" s="81">
        <f t="shared" si="37"/>
        <v>4209.5</v>
      </c>
      <c r="N786" s="81">
        <f t="shared" si="38"/>
        <v>6735.2</v>
      </c>
    </row>
    <row r="787" spans="1:14" customFormat="1" ht="30" x14ac:dyDescent="0.25">
      <c r="A787" s="42">
        <v>754</v>
      </c>
      <c r="B787" s="22" t="s">
        <v>390</v>
      </c>
      <c r="C787" s="31">
        <v>67.400000000000006</v>
      </c>
      <c r="D787" s="22" t="s">
        <v>547</v>
      </c>
      <c r="E787" s="24" t="s">
        <v>548</v>
      </c>
      <c r="F787" s="72" t="s">
        <v>41</v>
      </c>
      <c r="G787" s="68">
        <v>0.16</v>
      </c>
      <c r="H787" s="78">
        <f t="shared" si="36"/>
        <v>4496.25</v>
      </c>
      <c r="I787" s="79">
        <v>719.4</v>
      </c>
      <c r="J787" s="8"/>
      <c r="K787" s="80"/>
      <c r="L787" s="80"/>
      <c r="M787" s="81">
        <f t="shared" si="37"/>
        <v>4795.3599999999997</v>
      </c>
      <c r="N787" s="81">
        <f t="shared" si="38"/>
        <v>767.26</v>
      </c>
    </row>
    <row r="788" spans="1:14" customFormat="1" ht="45" x14ac:dyDescent="0.25">
      <c r="A788" s="42">
        <v>755</v>
      </c>
      <c r="B788" s="22" t="s">
        <v>390</v>
      </c>
      <c r="C788" s="31">
        <v>67.5</v>
      </c>
      <c r="D788" s="22" t="s">
        <v>549</v>
      </c>
      <c r="E788" s="24" t="s">
        <v>550</v>
      </c>
      <c r="F788" s="72" t="s">
        <v>156</v>
      </c>
      <c r="G788" s="71">
        <v>3</v>
      </c>
      <c r="H788" s="78">
        <f t="shared" si="36"/>
        <v>2691.55</v>
      </c>
      <c r="I788" s="79">
        <v>8074.65</v>
      </c>
      <c r="J788" s="8"/>
      <c r="K788" s="80"/>
      <c r="L788" s="80"/>
      <c r="M788" s="81">
        <f t="shared" si="37"/>
        <v>2870.61</v>
      </c>
      <c r="N788" s="81">
        <f t="shared" si="38"/>
        <v>8611.83</v>
      </c>
    </row>
    <row r="789" spans="1:14" customFormat="1" ht="30" x14ac:dyDescent="0.25">
      <c r="A789" s="42">
        <v>756</v>
      </c>
      <c r="B789" s="22" t="s">
        <v>390</v>
      </c>
      <c r="C789" s="31">
        <v>67.599999999999994</v>
      </c>
      <c r="D789" s="22" t="s">
        <v>436</v>
      </c>
      <c r="E789" s="24" t="s">
        <v>437</v>
      </c>
      <c r="F789" s="72" t="s">
        <v>156</v>
      </c>
      <c r="G789" s="71">
        <v>3</v>
      </c>
      <c r="H789" s="78">
        <f t="shared" si="36"/>
        <v>401.52</v>
      </c>
      <c r="I789" s="79">
        <v>1204.55</v>
      </c>
      <c r="J789" s="8"/>
      <c r="K789" s="80"/>
      <c r="L789" s="80"/>
      <c r="M789" s="81">
        <f t="shared" si="37"/>
        <v>428.23</v>
      </c>
      <c r="N789" s="81">
        <f t="shared" si="38"/>
        <v>1284.69</v>
      </c>
    </row>
    <row r="790" spans="1:14" customFormat="1" ht="45" x14ac:dyDescent="0.25">
      <c r="A790" s="42">
        <v>757</v>
      </c>
      <c r="B790" s="22" t="s">
        <v>390</v>
      </c>
      <c r="C790" s="31">
        <v>67.7</v>
      </c>
      <c r="D790" s="22" t="s">
        <v>551</v>
      </c>
      <c r="E790" s="24" t="s">
        <v>552</v>
      </c>
      <c r="F790" s="72" t="s">
        <v>156</v>
      </c>
      <c r="G790" s="71">
        <v>2</v>
      </c>
      <c r="H790" s="78">
        <f t="shared" si="36"/>
        <v>4055.04</v>
      </c>
      <c r="I790" s="79">
        <v>8110.08</v>
      </c>
      <c r="J790" s="8"/>
      <c r="K790" s="80"/>
      <c r="L790" s="80"/>
      <c r="M790" s="81">
        <f t="shared" si="37"/>
        <v>4324.8</v>
      </c>
      <c r="N790" s="81">
        <f t="shared" si="38"/>
        <v>8649.6</v>
      </c>
    </row>
    <row r="791" spans="1:14" customFormat="1" ht="15" x14ac:dyDescent="0.25">
      <c r="A791" s="42">
        <v>758</v>
      </c>
      <c r="B791" s="22" t="s">
        <v>390</v>
      </c>
      <c r="C791" s="31">
        <v>67.8</v>
      </c>
      <c r="D791" s="22" t="s">
        <v>534</v>
      </c>
      <c r="E791" s="24" t="s">
        <v>553</v>
      </c>
      <c r="F791" s="72" t="s">
        <v>156</v>
      </c>
      <c r="G791" s="71">
        <v>1</v>
      </c>
      <c r="H791" s="78">
        <f t="shared" si="36"/>
        <v>3668.61</v>
      </c>
      <c r="I791" s="79">
        <v>3668.61</v>
      </c>
      <c r="J791" s="8"/>
      <c r="K791" s="80"/>
      <c r="L791" s="80"/>
      <c r="M791" s="81">
        <f t="shared" si="37"/>
        <v>3912.66</v>
      </c>
      <c r="N791" s="81">
        <f t="shared" si="38"/>
        <v>3912.66</v>
      </c>
    </row>
    <row r="792" spans="1:14" customFormat="1" ht="15" x14ac:dyDescent="0.25">
      <c r="A792" s="42">
        <v>759</v>
      </c>
      <c r="B792" s="22" t="s">
        <v>390</v>
      </c>
      <c r="C792" s="31">
        <v>67.900000000000006</v>
      </c>
      <c r="D792" s="22" t="s">
        <v>440</v>
      </c>
      <c r="E792" s="24" t="s">
        <v>441</v>
      </c>
      <c r="F792" s="72" t="s">
        <v>221</v>
      </c>
      <c r="G792" s="70">
        <v>8.9999999999999993E-3</v>
      </c>
      <c r="H792" s="78">
        <f t="shared" si="36"/>
        <v>59928.89</v>
      </c>
      <c r="I792" s="79">
        <v>539.36</v>
      </c>
      <c r="J792" s="8"/>
      <c r="K792" s="80"/>
      <c r="L792" s="80"/>
      <c r="M792" s="81">
        <f t="shared" si="37"/>
        <v>63915.65</v>
      </c>
      <c r="N792" s="81">
        <f t="shared" si="38"/>
        <v>575.24</v>
      </c>
    </row>
    <row r="793" spans="1:14" customFormat="1" ht="30" x14ac:dyDescent="0.25">
      <c r="A793" s="42">
        <v>760</v>
      </c>
      <c r="B793" s="22" t="s">
        <v>390</v>
      </c>
      <c r="C793" s="23">
        <v>68</v>
      </c>
      <c r="D793" s="22" t="s">
        <v>554</v>
      </c>
      <c r="E793" s="24" t="s">
        <v>555</v>
      </c>
      <c r="F793" s="72" t="s">
        <v>14</v>
      </c>
      <c r="G793" s="65">
        <v>8.5000000000000006E-3</v>
      </c>
      <c r="H793" s="78">
        <f t="shared" si="36"/>
        <v>463168.24</v>
      </c>
      <c r="I793" s="79">
        <v>3936.93</v>
      </c>
      <c r="J793" s="8"/>
      <c r="K793" s="80"/>
      <c r="L793" s="80"/>
      <c r="M793" s="81">
        <f t="shared" si="37"/>
        <v>493980.46</v>
      </c>
      <c r="N793" s="81">
        <f t="shared" si="38"/>
        <v>4198.83</v>
      </c>
    </row>
    <row r="794" spans="1:14" customFormat="1" ht="30" x14ac:dyDescent="0.25">
      <c r="A794" s="42">
        <v>761</v>
      </c>
      <c r="B794" s="22" t="s">
        <v>390</v>
      </c>
      <c r="C794" s="31">
        <v>68.099999999999994</v>
      </c>
      <c r="D794" s="22" t="s">
        <v>556</v>
      </c>
      <c r="E794" s="24" t="s">
        <v>557</v>
      </c>
      <c r="F794" s="72" t="s">
        <v>156</v>
      </c>
      <c r="G794" s="71">
        <v>1</v>
      </c>
      <c r="H794" s="78">
        <f t="shared" si="36"/>
        <v>7736.36</v>
      </c>
      <c r="I794" s="79">
        <v>7736.36</v>
      </c>
      <c r="J794" s="8"/>
      <c r="K794" s="80"/>
      <c r="L794" s="80"/>
      <c r="M794" s="81">
        <f t="shared" si="37"/>
        <v>8251.02</v>
      </c>
      <c r="N794" s="81">
        <f t="shared" si="38"/>
        <v>8251.02</v>
      </c>
    </row>
    <row r="795" spans="1:14" customFormat="1" ht="15" x14ac:dyDescent="0.25">
      <c r="A795" s="42">
        <v>762</v>
      </c>
      <c r="B795" s="22" t="s">
        <v>390</v>
      </c>
      <c r="C795" s="31">
        <v>68.2</v>
      </c>
      <c r="D795" s="22" t="s">
        <v>558</v>
      </c>
      <c r="E795" s="24" t="s">
        <v>559</v>
      </c>
      <c r="F795" s="72" t="s">
        <v>221</v>
      </c>
      <c r="G795" s="74">
        <v>6.8000000000000005E-4</v>
      </c>
      <c r="H795" s="78">
        <f t="shared" si="36"/>
        <v>32132.35</v>
      </c>
      <c r="I795" s="79">
        <v>21.85</v>
      </c>
      <c r="J795" s="8"/>
      <c r="K795" s="80"/>
      <c r="L795" s="80"/>
      <c r="M795" s="81">
        <f t="shared" si="37"/>
        <v>34269.949999999997</v>
      </c>
      <c r="N795" s="81">
        <f t="shared" si="38"/>
        <v>23.3</v>
      </c>
    </row>
    <row r="796" spans="1:14" customFormat="1" ht="45" x14ac:dyDescent="0.25">
      <c r="A796" s="42">
        <v>763</v>
      </c>
      <c r="B796" s="22" t="s">
        <v>390</v>
      </c>
      <c r="C796" s="23">
        <v>69</v>
      </c>
      <c r="D796" s="22" t="s">
        <v>560</v>
      </c>
      <c r="E796" s="24" t="s">
        <v>561</v>
      </c>
      <c r="F796" s="72" t="s">
        <v>44</v>
      </c>
      <c r="G796" s="68">
        <v>0.01</v>
      </c>
      <c r="H796" s="78">
        <f t="shared" si="36"/>
        <v>666382</v>
      </c>
      <c r="I796" s="79">
        <v>6663.82</v>
      </c>
      <c r="J796" s="8"/>
      <c r="K796" s="80"/>
      <c r="L796" s="80"/>
      <c r="M796" s="81">
        <f t="shared" si="37"/>
        <v>710713</v>
      </c>
      <c r="N796" s="81">
        <f t="shared" si="38"/>
        <v>7107.13</v>
      </c>
    </row>
    <row r="797" spans="1:14" customFormat="1" ht="60" x14ac:dyDescent="0.25">
      <c r="A797" s="42">
        <v>764</v>
      </c>
      <c r="B797" s="22" t="s">
        <v>390</v>
      </c>
      <c r="C797" s="23">
        <v>70</v>
      </c>
      <c r="D797" s="22" t="s">
        <v>562</v>
      </c>
      <c r="E797" s="24" t="s">
        <v>563</v>
      </c>
      <c r="F797" s="72" t="s">
        <v>44</v>
      </c>
      <c r="G797" s="68">
        <v>0.01</v>
      </c>
      <c r="H797" s="78">
        <f t="shared" si="36"/>
        <v>4331</v>
      </c>
      <c r="I797" s="79">
        <v>43.31</v>
      </c>
      <c r="J797" s="8"/>
      <c r="K797" s="80"/>
      <c r="L797" s="80"/>
      <c r="M797" s="81">
        <f t="shared" si="37"/>
        <v>4619.12</v>
      </c>
      <c r="N797" s="81">
        <f t="shared" si="38"/>
        <v>46.19</v>
      </c>
    </row>
    <row r="798" spans="1:14" customFormat="1" ht="60" x14ac:dyDescent="0.25">
      <c r="A798" s="42">
        <v>765</v>
      </c>
      <c r="B798" s="22" t="s">
        <v>390</v>
      </c>
      <c r="C798" s="31">
        <v>70.099999999999994</v>
      </c>
      <c r="D798" s="22" t="s">
        <v>564</v>
      </c>
      <c r="E798" s="24" t="s">
        <v>565</v>
      </c>
      <c r="F798" s="72" t="s">
        <v>97</v>
      </c>
      <c r="G798" s="69">
        <v>0.3</v>
      </c>
      <c r="H798" s="78">
        <f t="shared" si="36"/>
        <v>6820.07</v>
      </c>
      <c r="I798" s="79">
        <v>2046.02</v>
      </c>
      <c r="J798" s="8"/>
      <c r="K798" s="80"/>
      <c r="L798" s="80"/>
      <c r="M798" s="81">
        <f t="shared" si="37"/>
        <v>7273.77</v>
      </c>
      <c r="N798" s="81">
        <f t="shared" si="38"/>
        <v>2182.13</v>
      </c>
    </row>
    <row r="799" spans="1:14" customFormat="1" ht="45" x14ac:dyDescent="0.25">
      <c r="A799" s="42">
        <v>766</v>
      </c>
      <c r="B799" s="22" t="s">
        <v>390</v>
      </c>
      <c r="C799" s="23">
        <v>71</v>
      </c>
      <c r="D799" s="22" t="s">
        <v>560</v>
      </c>
      <c r="E799" s="24" t="s">
        <v>566</v>
      </c>
      <c r="F799" s="72" t="s">
        <v>44</v>
      </c>
      <c r="G799" s="68">
        <v>0.01</v>
      </c>
      <c r="H799" s="78">
        <f t="shared" si="36"/>
        <v>458207</v>
      </c>
      <c r="I799" s="79">
        <v>4582.07</v>
      </c>
      <c r="J799" s="8"/>
      <c r="K799" s="80"/>
      <c r="L799" s="80"/>
      <c r="M799" s="81">
        <f t="shared" si="37"/>
        <v>488689.18</v>
      </c>
      <c r="N799" s="81">
        <f t="shared" si="38"/>
        <v>4886.8900000000003</v>
      </c>
    </row>
    <row r="800" spans="1:14" customFormat="1" ht="60" x14ac:dyDescent="0.25">
      <c r="A800" s="42">
        <v>767</v>
      </c>
      <c r="B800" s="22" t="s">
        <v>390</v>
      </c>
      <c r="C800" s="31">
        <v>71.099999999999994</v>
      </c>
      <c r="D800" s="22" t="s">
        <v>567</v>
      </c>
      <c r="E800" s="24" t="s">
        <v>568</v>
      </c>
      <c r="F800" s="72" t="s">
        <v>97</v>
      </c>
      <c r="G800" s="68">
        <v>0.25</v>
      </c>
      <c r="H800" s="78">
        <f t="shared" si="36"/>
        <v>2299.16</v>
      </c>
      <c r="I800" s="79">
        <v>574.79</v>
      </c>
      <c r="J800" s="8"/>
      <c r="K800" s="80"/>
      <c r="L800" s="80"/>
      <c r="M800" s="81">
        <f t="shared" si="37"/>
        <v>2452.11</v>
      </c>
      <c r="N800" s="81">
        <f t="shared" si="38"/>
        <v>613.03</v>
      </c>
    </row>
    <row r="801" spans="1:14" customFormat="1" ht="15" x14ac:dyDescent="0.25">
      <c r="A801" s="42">
        <v>768</v>
      </c>
      <c r="B801" s="22" t="s">
        <v>390</v>
      </c>
      <c r="C801" s="23">
        <v>72</v>
      </c>
      <c r="D801" s="22" t="s">
        <v>458</v>
      </c>
      <c r="E801" s="24" t="s">
        <v>569</v>
      </c>
      <c r="F801" s="72" t="s">
        <v>221</v>
      </c>
      <c r="G801" s="70">
        <v>6.3E-2</v>
      </c>
      <c r="H801" s="78">
        <f t="shared" si="36"/>
        <v>254112.38</v>
      </c>
      <c r="I801" s="79">
        <v>16009.08</v>
      </c>
      <c r="J801" s="8"/>
      <c r="K801" s="80"/>
      <c r="L801" s="80"/>
      <c r="M801" s="81">
        <f t="shared" si="37"/>
        <v>271017.18</v>
      </c>
      <c r="N801" s="81">
        <f t="shared" si="38"/>
        <v>17074.080000000002</v>
      </c>
    </row>
    <row r="802" spans="1:14" customFormat="1" ht="30" x14ac:dyDescent="0.25">
      <c r="A802" s="42">
        <v>769</v>
      </c>
      <c r="B802" s="22" t="s">
        <v>390</v>
      </c>
      <c r="C802" s="31">
        <v>72.099999999999994</v>
      </c>
      <c r="D802" s="22" t="s">
        <v>460</v>
      </c>
      <c r="E802" s="24" t="s">
        <v>461</v>
      </c>
      <c r="F802" s="72" t="s">
        <v>221</v>
      </c>
      <c r="G802" s="70">
        <v>-6.3E-2</v>
      </c>
      <c r="H802" s="78">
        <f t="shared" si="36"/>
        <v>32275.71</v>
      </c>
      <c r="I802" s="79">
        <v>-2033.37</v>
      </c>
      <c r="J802" s="8"/>
      <c r="K802" s="80"/>
      <c r="L802" s="80"/>
      <c r="M802" s="81">
        <f t="shared" si="37"/>
        <v>34422.85</v>
      </c>
      <c r="N802" s="81">
        <f t="shared" si="38"/>
        <v>-2168.64</v>
      </c>
    </row>
    <row r="803" spans="1:14" customFormat="1" ht="60" x14ac:dyDescent="0.25">
      <c r="A803" s="42">
        <v>770</v>
      </c>
      <c r="B803" s="22" t="s">
        <v>390</v>
      </c>
      <c r="C803" s="31">
        <v>72.2</v>
      </c>
      <c r="D803" s="22" t="s">
        <v>453</v>
      </c>
      <c r="E803" s="24" t="s">
        <v>570</v>
      </c>
      <c r="F803" s="72" t="s">
        <v>221</v>
      </c>
      <c r="G803" s="70">
        <v>6.3E-2</v>
      </c>
      <c r="H803" s="78">
        <f t="shared" si="36"/>
        <v>47634.6</v>
      </c>
      <c r="I803" s="79">
        <v>3000.98</v>
      </c>
      <c r="J803" s="8"/>
      <c r="K803" s="80"/>
      <c r="L803" s="80"/>
      <c r="M803" s="81">
        <f t="shared" si="37"/>
        <v>50803.49</v>
      </c>
      <c r="N803" s="81">
        <f t="shared" si="38"/>
        <v>3200.62</v>
      </c>
    </row>
    <row r="804" spans="1:14" customFormat="1" ht="30" x14ac:dyDescent="0.25">
      <c r="A804" s="42">
        <v>771</v>
      </c>
      <c r="B804" s="22" t="s">
        <v>390</v>
      </c>
      <c r="C804" s="23">
        <v>73</v>
      </c>
      <c r="D804" s="22" t="s">
        <v>464</v>
      </c>
      <c r="E804" s="24" t="s">
        <v>465</v>
      </c>
      <c r="F804" s="72" t="s">
        <v>19</v>
      </c>
      <c r="G804" s="70">
        <v>3.3000000000000002E-2</v>
      </c>
      <c r="H804" s="78">
        <f t="shared" si="36"/>
        <v>7219.09</v>
      </c>
      <c r="I804" s="79">
        <v>238.23</v>
      </c>
      <c r="J804" s="8"/>
      <c r="K804" s="80"/>
      <c r="L804" s="80"/>
      <c r="M804" s="81">
        <f t="shared" si="37"/>
        <v>7699.34</v>
      </c>
      <c r="N804" s="81">
        <f t="shared" si="38"/>
        <v>254.08</v>
      </c>
    </row>
    <row r="805" spans="1:14" customFormat="1" ht="30" x14ac:dyDescent="0.25">
      <c r="A805" s="42">
        <v>772</v>
      </c>
      <c r="B805" s="22" t="s">
        <v>390</v>
      </c>
      <c r="C805" s="23">
        <v>74</v>
      </c>
      <c r="D805" s="22" t="s">
        <v>466</v>
      </c>
      <c r="E805" s="24" t="s">
        <v>467</v>
      </c>
      <c r="F805" s="72" t="s">
        <v>19</v>
      </c>
      <c r="G805" s="70">
        <v>3.3000000000000002E-2</v>
      </c>
      <c r="H805" s="78">
        <f t="shared" si="36"/>
        <v>5774.24</v>
      </c>
      <c r="I805" s="79">
        <v>190.55</v>
      </c>
      <c r="J805" s="8"/>
      <c r="K805" s="80"/>
      <c r="L805" s="80"/>
      <c r="M805" s="81">
        <f t="shared" si="37"/>
        <v>6158.37</v>
      </c>
      <c r="N805" s="81">
        <f t="shared" si="38"/>
        <v>203.23</v>
      </c>
    </row>
    <row r="806" spans="1:14" customFormat="1" ht="30" x14ac:dyDescent="0.25">
      <c r="A806" s="42">
        <v>773</v>
      </c>
      <c r="B806" s="22" t="s">
        <v>390</v>
      </c>
      <c r="C806" s="23">
        <v>75</v>
      </c>
      <c r="D806" s="22" t="s">
        <v>473</v>
      </c>
      <c r="E806" s="24" t="s">
        <v>474</v>
      </c>
      <c r="F806" s="72" t="s">
        <v>19</v>
      </c>
      <c r="G806" s="70">
        <v>3.7999999999999999E-2</v>
      </c>
      <c r="H806" s="78">
        <f t="shared" si="36"/>
        <v>38521.050000000003</v>
      </c>
      <c r="I806" s="79">
        <v>1463.8</v>
      </c>
      <c r="J806" s="8"/>
      <c r="K806" s="80"/>
      <c r="L806" s="80"/>
      <c r="M806" s="81">
        <f t="shared" si="37"/>
        <v>41083.660000000003</v>
      </c>
      <c r="N806" s="81">
        <f t="shared" si="38"/>
        <v>1561.18</v>
      </c>
    </row>
    <row r="807" spans="1:14" customFormat="1" ht="15" x14ac:dyDescent="0.25">
      <c r="A807" s="42">
        <v>774</v>
      </c>
      <c r="B807" s="22" t="s">
        <v>390</v>
      </c>
      <c r="C807" s="31">
        <v>75.099999999999994</v>
      </c>
      <c r="D807" s="22" t="s">
        <v>360</v>
      </c>
      <c r="E807" s="24" t="s">
        <v>361</v>
      </c>
      <c r="F807" s="72" t="s">
        <v>41</v>
      </c>
      <c r="G807" s="65">
        <v>7.7499999999999999E-2</v>
      </c>
      <c r="H807" s="78">
        <f t="shared" si="36"/>
        <v>5002.32</v>
      </c>
      <c r="I807" s="79">
        <v>387.68</v>
      </c>
      <c r="J807" s="8"/>
      <c r="K807" s="80"/>
      <c r="L807" s="80"/>
      <c r="M807" s="81">
        <f t="shared" si="37"/>
        <v>5335.1</v>
      </c>
      <c r="N807" s="81">
        <f t="shared" si="38"/>
        <v>413.47</v>
      </c>
    </row>
    <row r="808" spans="1:14" customFormat="1" ht="30" x14ac:dyDescent="0.25">
      <c r="A808" s="42">
        <v>775</v>
      </c>
      <c r="B808" s="22" t="s">
        <v>390</v>
      </c>
      <c r="C808" s="23">
        <v>76</v>
      </c>
      <c r="D808" s="22" t="s">
        <v>473</v>
      </c>
      <c r="E808" s="24" t="s">
        <v>491</v>
      </c>
      <c r="F808" s="72" t="s">
        <v>19</v>
      </c>
      <c r="G808" s="70">
        <v>3.7999999999999999E-2</v>
      </c>
      <c r="H808" s="78">
        <f t="shared" si="36"/>
        <v>38521.050000000003</v>
      </c>
      <c r="I808" s="79">
        <v>1463.8</v>
      </c>
      <c r="J808" s="8"/>
      <c r="K808" s="80"/>
      <c r="L808" s="80"/>
      <c r="M808" s="81">
        <f t="shared" si="37"/>
        <v>41083.660000000003</v>
      </c>
      <c r="N808" s="81">
        <f t="shared" si="38"/>
        <v>1561.18</v>
      </c>
    </row>
    <row r="809" spans="1:14" customFormat="1" ht="15" x14ac:dyDescent="0.25">
      <c r="A809" s="42">
        <v>776</v>
      </c>
      <c r="B809" s="22" t="s">
        <v>390</v>
      </c>
      <c r="C809" s="31">
        <v>76.099999999999994</v>
      </c>
      <c r="D809" s="22" t="s">
        <v>360</v>
      </c>
      <c r="E809" s="24" t="s">
        <v>361</v>
      </c>
      <c r="F809" s="72" t="s">
        <v>41</v>
      </c>
      <c r="G809" s="65">
        <v>7.7499999999999999E-2</v>
      </c>
      <c r="H809" s="78">
        <f t="shared" si="36"/>
        <v>5002.32</v>
      </c>
      <c r="I809" s="79">
        <v>387.68</v>
      </c>
      <c r="J809" s="8"/>
      <c r="K809" s="80"/>
      <c r="L809" s="80"/>
      <c r="M809" s="81">
        <f t="shared" si="37"/>
        <v>5335.1</v>
      </c>
      <c r="N809" s="81">
        <f t="shared" si="38"/>
        <v>413.47</v>
      </c>
    </row>
    <row r="810" spans="1:14" customFormat="1" ht="45" x14ac:dyDescent="0.25">
      <c r="A810" s="42">
        <v>777</v>
      </c>
      <c r="B810" s="22" t="s">
        <v>390</v>
      </c>
      <c r="C810" s="23">
        <v>77</v>
      </c>
      <c r="D810" s="22" t="s">
        <v>475</v>
      </c>
      <c r="E810" s="24" t="s">
        <v>571</v>
      </c>
      <c r="F810" s="72" t="s">
        <v>19</v>
      </c>
      <c r="G810" s="70">
        <v>3.7999999999999999E-2</v>
      </c>
      <c r="H810" s="78">
        <f t="shared" si="36"/>
        <v>42487.37</v>
      </c>
      <c r="I810" s="79">
        <v>1614.52</v>
      </c>
      <c r="J810" s="8"/>
      <c r="K810" s="80"/>
      <c r="L810" s="80"/>
      <c r="M810" s="81">
        <f t="shared" si="37"/>
        <v>45313.84</v>
      </c>
      <c r="N810" s="81">
        <f t="shared" si="38"/>
        <v>1721.93</v>
      </c>
    </row>
    <row r="811" spans="1:14" customFormat="1" ht="15" x14ac:dyDescent="0.25">
      <c r="A811" s="42">
        <v>778</v>
      </c>
      <c r="B811" s="22" t="s">
        <v>390</v>
      </c>
      <c r="C811" s="31">
        <v>77.099999999999994</v>
      </c>
      <c r="D811" s="22" t="s">
        <v>477</v>
      </c>
      <c r="E811" s="24" t="s">
        <v>478</v>
      </c>
      <c r="F811" s="72" t="s">
        <v>221</v>
      </c>
      <c r="G811" s="75">
        <v>-7.2199999999999999E-4</v>
      </c>
      <c r="H811" s="78">
        <f t="shared" si="36"/>
        <v>10844.88</v>
      </c>
      <c r="I811" s="79">
        <v>-7.83</v>
      </c>
      <c r="J811" s="8"/>
      <c r="K811" s="80"/>
      <c r="L811" s="80"/>
      <c r="M811" s="81">
        <f t="shared" si="37"/>
        <v>11566.33</v>
      </c>
      <c r="N811" s="81">
        <f t="shared" si="38"/>
        <v>-8.35</v>
      </c>
    </row>
    <row r="812" spans="1:14" customFormat="1" ht="15" x14ac:dyDescent="0.25">
      <c r="A812" s="42">
        <v>779</v>
      </c>
      <c r="B812" s="22" t="s">
        <v>390</v>
      </c>
      <c r="C812" s="31">
        <v>77.2</v>
      </c>
      <c r="D812" s="22" t="s">
        <v>479</v>
      </c>
      <c r="E812" s="24" t="s">
        <v>480</v>
      </c>
      <c r="F812" s="72" t="s">
        <v>221</v>
      </c>
      <c r="G812" s="75">
        <v>-5.9659999999999999E-3</v>
      </c>
      <c r="H812" s="78">
        <f t="shared" si="36"/>
        <v>10471</v>
      </c>
      <c r="I812" s="79">
        <v>-62.47</v>
      </c>
      <c r="J812" s="8"/>
      <c r="K812" s="80"/>
      <c r="L812" s="80"/>
      <c r="M812" s="81">
        <f t="shared" si="37"/>
        <v>11167.58</v>
      </c>
      <c r="N812" s="81">
        <f t="shared" si="38"/>
        <v>-66.63</v>
      </c>
    </row>
    <row r="813" spans="1:14" customFormat="1" ht="15" x14ac:dyDescent="0.25">
      <c r="A813" s="42">
        <v>780</v>
      </c>
      <c r="B813" s="22" t="s">
        <v>390</v>
      </c>
      <c r="C813" s="31">
        <v>77.3</v>
      </c>
      <c r="D813" s="22" t="s">
        <v>481</v>
      </c>
      <c r="E813" s="24" t="s">
        <v>482</v>
      </c>
      <c r="F813" s="72" t="s">
        <v>221</v>
      </c>
      <c r="G813" s="75">
        <v>-2.166E-3</v>
      </c>
      <c r="H813" s="78">
        <f t="shared" si="36"/>
        <v>39450.6</v>
      </c>
      <c r="I813" s="79">
        <v>-85.45</v>
      </c>
      <c r="J813" s="8"/>
      <c r="K813" s="80"/>
      <c r="L813" s="80"/>
      <c r="M813" s="81">
        <f t="shared" si="37"/>
        <v>42075.05</v>
      </c>
      <c r="N813" s="81">
        <f t="shared" si="38"/>
        <v>-91.13</v>
      </c>
    </row>
    <row r="814" spans="1:14" customFormat="1" ht="30" x14ac:dyDescent="0.25">
      <c r="A814" s="42">
        <v>781</v>
      </c>
      <c r="B814" s="22" t="s">
        <v>390</v>
      </c>
      <c r="C814" s="31">
        <v>77.400000000000006</v>
      </c>
      <c r="D814" s="22" t="s">
        <v>483</v>
      </c>
      <c r="E814" s="24" t="s">
        <v>572</v>
      </c>
      <c r="F814" s="72" t="s">
        <v>485</v>
      </c>
      <c r="G814" s="68">
        <v>1.1399999999999999</v>
      </c>
      <c r="H814" s="78">
        <f t="shared" si="36"/>
        <v>52.82</v>
      </c>
      <c r="I814" s="79">
        <v>60.22</v>
      </c>
      <c r="J814" s="8"/>
      <c r="K814" s="80"/>
      <c r="L814" s="80"/>
      <c r="M814" s="81">
        <f t="shared" si="37"/>
        <v>56.33</v>
      </c>
      <c r="N814" s="81">
        <f t="shared" si="38"/>
        <v>64.22</v>
      </c>
    </row>
    <row r="815" spans="1:14" customFormat="1" ht="45" x14ac:dyDescent="0.25">
      <c r="A815" s="42">
        <v>782</v>
      </c>
      <c r="B815" s="22" t="s">
        <v>390</v>
      </c>
      <c r="C815" s="23">
        <v>78</v>
      </c>
      <c r="D815" s="22" t="s">
        <v>489</v>
      </c>
      <c r="E815" s="24" t="s">
        <v>490</v>
      </c>
      <c r="F815" s="72" t="s">
        <v>19</v>
      </c>
      <c r="G815" s="70">
        <v>3.7999999999999999E-2</v>
      </c>
      <c r="H815" s="78">
        <f t="shared" si="36"/>
        <v>115756.58</v>
      </c>
      <c r="I815" s="79">
        <v>4398.75</v>
      </c>
      <c r="J815" s="8"/>
      <c r="K815" s="80"/>
      <c r="L815" s="80"/>
      <c r="M815" s="81">
        <f t="shared" si="37"/>
        <v>123457.28</v>
      </c>
      <c r="N815" s="81">
        <f t="shared" si="38"/>
        <v>4691.38</v>
      </c>
    </row>
    <row r="816" spans="1:14" customFormat="1" ht="15" x14ac:dyDescent="0.25">
      <c r="A816" s="42">
        <v>783</v>
      </c>
      <c r="B816" s="22" t="s">
        <v>390</v>
      </c>
      <c r="C816" s="31">
        <v>78.099999999999994</v>
      </c>
      <c r="D816" s="22" t="s">
        <v>479</v>
      </c>
      <c r="E816" s="24" t="s">
        <v>480</v>
      </c>
      <c r="F816" s="72" t="s">
        <v>221</v>
      </c>
      <c r="G816" s="75">
        <v>-2.3712E-2</v>
      </c>
      <c r="H816" s="78">
        <f t="shared" si="36"/>
        <v>10470.23</v>
      </c>
      <c r="I816" s="79">
        <v>-248.27</v>
      </c>
      <c r="J816" s="8"/>
      <c r="K816" s="80"/>
      <c r="L816" s="80"/>
      <c r="M816" s="81">
        <f t="shared" si="37"/>
        <v>11166.76</v>
      </c>
      <c r="N816" s="81">
        <f t="shared" si="38"/>
        <v>-264.79000000000002</v>
      </c>
    </row>
    <row r="817" spans="1:14" customFormat="1" ht="45" x14ac:dyDescent="0.25">
      <c r="A817" s="42">
        <v>784</v>
      </c>
      <c r="B817" s="22" t="s">
        <v>390</v>
      </c>
      <c r="C817" s="31">
        <v>78.2</v>
      </c>
      <c r="D817" s="22" t="s">
        <v>486</v>
      </c>
      <c r="E817" s="24" t="s">
        <v>573</v>
      </c>
      <c r="F817" s="72" t="s">
        <v>488</v>
      </c>
      <c r="G817" s="71">
        <v>57</v>
      </c>
      <c r="H817" s="78">
        <f t="shared" si="36"/>
        <v>87.08</v>
      </c>
      <c r="I817" s="79">
        <v>4963.37</v>
      </c>
      <c r="J817" s="8"/>
      <c r="K817" s="80"/>
      <c r="L817" s="80"/>
      <c r="M817" s="81">
        <f t="shared" si="37"/>
        <v>92.87</v>
      </c>
      <c r="N817" s="81">
        <f t="shared" si="38"/>
        <v>5293.59</v>
      </c>
    </row>
    <row r="818" spans="1:14" customFormat="1" ht="45" x14ac:dyDescent="0.25">
      <c r="A818" s="42">
        <v>785</v>
      </c>
      <c r="B818" s="22" t="s">
        <v>390</v>
      </c>
      <c r="C818" s="23">
        <v>79</v>
      </c>
      <c r="D818" s="22" t="s">
        <v>574</v>
      </c>
      <c r="E818" s="24" t="s">
        <v>575</v>
      </c>
      <c r="F818" s="72" t="s">
        <v>19</v>
      </c>
      <c r="G818" s="70">
        <v>1.7999999999999999E-2</v>
      </c>
      <c r="H818" s="78">
        <f t="shared" si="36"/>
        <v>10274.44</v>
      </c>
      <c r="I818" s="79">
        <v>184.94</v>
      </c>
      <c r="J818" s="8"/>
      <c r="K818" s="80"/>
      <c r="L818" s="80"/>
      <c r="M818" s="81">
        <f t="shared" si="37"/>
        <v>10957.95</v>
      </c>
      <c r="N818" s="81">
        <f t="shared" si="38"/>
        <v>197.24</v>
      </c>
    </row>
    <row r="819" spans="1:14" customFormat="1" ht="30" x14ac:dyDescent="0.25">
      <c r="A819" s="42">
        <v>786</v>
      </c>
      <c r="B819" s="22" t="s">
        <v>390</v>
      </c>
      <c r="C819" s="23">
        <v>80</v>
      </c>
      <c r="D819" s="22" t="s">
        <v>492</v>
      </c>
      <c r="E819" s="24" t="s">
        <v>493</v>
      </c>
      <c r="F819" s="72" t="s">
        <v>19</v>
      </c>
      <c r="G819" s="65">
        <v>0.1978</v>
      </c>
      <c r="H819" s="78">
        <f t="shared" si="36"/>
        <v>31591.66</v>
      </c>
      <c r="I819" s="79">
        <v>6248.83</v>
      </c>
      <c r="J819" s="8"/>
      <c r="K819" s="80"/>
      <c r="L819" s="80"/>
      <c r="M819" s="81">
        <f t="shared" si="37"/>
        <v>33693.29</v>
      </c>
      <c r="N819" s="81">
        <f t="shared" si="38"/>
        <v>6664.53</v>
      </c>
    </row>
    <row r="820" spans="1:14" customFormat="1" ht="45" x14ac:dyDescent="0.25">
      <c r="A820" s="42">
        <v>787</v>
      </c>
      <c r="B820" s="22" t="s">
        <v>390</v>
      </c>
      <c r="C820" s="23">
        <v>81</v>
      </c>
      <c r="D820" s="22" t="s">
        <v>576</v>
      </c>
      <c r="E820" s="24" t="s">
        <v>577</v>
      </c>
      <c r="F820" s="72" t="s">
        <v>19</v>
      </c>
      <c r="G820" s="68">
        <v>0.17</v>
      </c>
      <c r="H820" s="78">
        <f t="shared" si="36"/>
        <v>84085.119999999995</v>
      </c>
      <c r="I820" s="79">
        <v>14294.47</v>
      </c>
      <c r="J820" s="8"/>
      <c r="K820" s="80"/>
      <c r="L820" s="80"/>
      <c r="M820" s="81">
        <f t="shared" si="37"/>
        <v>89678.87</v>
      </c>
      <c r="N820" s="81">
        <f t="shared" si="38"/>
        <v>15245.41</v>
      </c>
    </row>
    <row r="821" spans="1:14" customFormat="1" ht="45" x14ac:dyDescent="0.25">
      <c r="A821" s="42">
        <v>788</v>
      </c>
      <c r="B821" s="22" t="s">
        <v>390</v>
      </c>
      <c r="C821" s="23">
        <v>82</v>
      </c>
      <c r="D821" s="22" t="s">
        <v>578</v>
      </c>
      <c r="E821" s="24" t="s">
        <v>579</v>
      </c>
      <c r="F821" s="72" t="s">
        <v>57</v>
      </c>
      <c r="G821" s="69">
        <v>6.5</v>
      </c>
      <c r="H821" s="78">
        <f t="shared" si="36"/>
        <v>1493.28</v>
      </c>
      <c r="I821" s="79">
        <v>9706.33</v>
      </c>
      <c r="J821" s="8"/>
      <c r="K821" s="80"/>
      <c r="L821" s="80"/>
      <c r="M821" s="81">
        <f t="shared" si="37"/>
        <v>1592.62</v>
      </c>
      <c r="N821" s="81">
        <f t="shared" si="38"/>
        <v>10352.030000000001</v>
      </c>
    </row>
    <row r="822" spans="1:14" customFormat="1" ht="15" x14ac:dyDescent="0.25">
      <c r="A822" s="42">
        <v>789</v>
      </c>
      <c r="B822" s="22" t="s">
        <v>390</v>
      </c>
      <c r="C822" s="31">
        <v>82.1</v>
      </c>
      <c r="D822" s="22" t="s">
        <v>580</v>
      </c>
      <c r="E822" s="24" t="s">
        <v>581</v>
      </c>
      <c r="F822" s="72" t="s">
        <v>57</v>
      </c>
      <c r="G822" s="68">
        <v>-7.15</v>
      </c>
      <c r="H822" s="78">
        <f t="shared" si="36"/>
        <v>76.930000000000007</v>
      </c>
      <c r="I822" s="79">
        <v>-550.07000000000005</v>
      </c>
      <c r="J822" s="8"/>
      <c r="K822" s="80"/>
      <c r="L822" s="80"/>
      <c r="M822" s="81">
        <f t="shared" si="37"/>
        <v>82.05</v>
      </c>
      <c r="N822" s="81">
        <f t="shared" si="38"/>
        <v>-586.66</v>
      </c>
    </row>
    <row r="823" spans="1:14" customFormat="1" ht="15" x14ac:dyDescent="0.25">
      <c r="A823" s="42">
        <v>790</v>
      </c>
      <c r="B823" s="22" t="s">
        <v>390</v>
      </c>
      <c r="C823" s="31">
        <v>82.2</v>
      </c>
      <c r="D823" s="22" t="s">
        <v>582</v>
      </c>
      <c r="E823" s="24" t="s">
        <v>583</v>
      </c>
      <c r="F823" s="72" t="s">
        <v>57</v>
      </c>
      <c r="G823" s="68">
        <v>7.15</v>
      </c>
      <c r="H823" s="78">
        <f t="shared" si="36"/>
        <v>40.19</v>
      </c>
      <c r="I823" s="79">
        <v>287.33</v>
      </c>
      <c r="J823" s="8"/>
      <c r="K823" s="80"/>
      <c r="L823" s="80"/>
      <c r="M823" s="81">
        <f t="shared" si="37"/>
        <v>42.86</v>
      </c>
      <c r="N823" s="81">
        <f t="shared" si="38"/>
        <v>306.45</v>
      </c>
    </row>
    <row r="824" spans="1:14" customFormat="1" ht="30" x14ac:dyDescent="0.25">
      <c r="A824" s="42">
        <v>791</v>
      </c>
      <c r="B824" s="22" t="s">
        <v>390</v>
      </c>
      <c r="C824" s="23">
        <v>83</v>
      </c>
      <c r="D824" s="22" t="s">
        <v>394</v>
      </c>
      <c r="E824" s="24" t="s">
        <v>395</v>
      </c>
      <c r="F824" s="72" t="s">
        <v>14</v>
      </c>
      <c r="G824" s="68">
        <v>0.23</v>
      </c>
      <c r="H824" s="78">
        <f t="shared" si="36"/>
        <v>1356821</v>
      </c>
      <c r="I824" s="79">
        <v>312068.83</v>
      </c>
      <c r="J824" s="8"/>
      <c r="K824" s="80"/>
      <c r="L824" s="80"/>
      <c r="M824" s="81">
        <f t="shared" si="37"/>
        <v>1447083.39</v>
      </c>
      <c r="N824" s="81">
        <f t="shared" si="38"/>
        <v>332829.18</v>
      </c>
    </row>
    <row r="825" spans="1:14" customFormat="1" ht="15" x14ac:dyDescent="0.25">
      <c r="A825" s="42">
        <v>792</v>
      </c>
      <c r="B825" s="22" t="s">
        <v>390</v>
      </c>
      <c r="C825" s="31">
        <v>83.1</v>
      </c>
      <c r="D825" s="22" t="s">
        <v>396</v>
      </c>
      <c r="E825" s="24" t="s">
        <v>397</v>
      </c>
      <c r="F825" s="72" t="s">
        <v>41</v>
      </c>
      <c r="G825" s="70">
        <v>-23.344999999999999</v>
      </c>
      <c r="H825" s="78">
        <f t="shared" si="36"/>
        <v>3874.25</v>
      </c>
      <c r="I825" s="79">
        <v>-90444.42</v>
      </c>
      <c r="J825" s="8"/>
      <c r="K825" s="80"/>
      <c r="L825" s="80"/>
      <c r="M825" s="81">
        <f t="shared" si="37"/>
        <v>4131.9799999999996</v>
      </c>
      <c r="N825" s="81">
        <f t="shared" si="38"/>
        <v>-96461.07</v>
      </c>
    </row>
    <row r="826" spans="1:14" customFormat="1" ht="15" x14ac:dyDescent="0.25">
      <c r="A826" s="42">
        <v>793</v>
      </c>
      <c r="B826" s="22" t="s">
        <v>390</v>
      </c>
      <c r="C826" s="31">
        <v>83.2</v>
      </c>
      <c r="D826" s="22" t="s">
        <v>398</v>
      </c>
      <c r="E826" s="24" t="s">
        <v>399</v>
      </c>
      <c r="F826" s="72" t="s">
        <v>41</v>
      </c>
      <c r="G826" s="68">
        <v>23.35</v>
      </c>
      <c r="H826" s="78">
        <f t="shared" si="36"/>
        <v>4996.8599999999997</v>
      </c>
      <c r="I826" s="79">
        <v>116676.63</v>
      </c>
      <c r="J826" s="8"/>
      <c r="K826" s="80"/>
      <c r="L826" s="80"/>
      <c r="M826" s="81">
        <f t="shared" si="37"/>
        <v>5329.28</v>
      </c>
      <c r="N826" s="81">
        <f t="shared" si="38"/>
        <v>124438.69</v>
      </c>
    </row>
    <row r="827" spans="1:14" customFormat="1" ht="45" x14ac:dyDescent="0.25">
      <c r="A827" s="42">
        <v>794</v>
      </c>
      <c r="B827" s="22" t="s">
        <v>390</v>
      </c>
      <c r="C827" s="31">
        <v>83.3</v>
      </c>
      <c r="D827" s="22" t="s">
        <v>398</v>
      </c>
      <c r="E827" s="24" t="s">
        <v>400</v>
      </c>
      <c r="F827" s="72" t="s">
        <v>41</v>
      </c>
      <c r="G827" s="68">
        <v>23.35</v>
      </c>
      <c r="H827" s="78">
        <f t="shared" si="36"/>
        <v>62.47</v>
      </c>
      <c r="I827" s="79">
        <v>1458.77</v>
      </c>
      <c r="J827" s="8"/>
      <c r="K827" s="80"/>
      <c r="L827" s="80"/>
      <c r="M827" s="81">
        <f t="shared" si="37"/>
        <v>66.63</v>
      </c>
      <c r="N827" s="81">
        <f t="shared" si="38"/>
        <v>1555.81</v>
      </c>
    </row>
    <row r="828" spans="1:14" customFormat="1" ht="30" x14ac:dyDescent="0.25">
      <c r="A828" s="42">
        <v>795</v>
      </c>
      <c r="B828" s="22" t="s">
        <v>390</v>
      </c>
      <c r="C828" s="31">
        <v>83.4</v>
      </c>
      <c r="D828" s="22" t="s">
        <v>401</v>
      </c>
      <c r="E828" s="24" t="s">
        <v>402</v>
      </c>
      <c r="F828" s="72" t="s">
        <v>221</v>
      </c>
      <c r="G828" s="68">
        <v>0.05</v>
      </c>
      <c r="H828" s="78">
        <f t="shared" si="36"/>
        <v>34798</v>
      </c>
      <c r="I828" s="79">
        <v>1739.9</v>
      </c>
      <c r="J828" s="8"/>
      <c r="K828" s="80"/>
      <c r="L828" s="80"/>
      <c r="M828" s="81">
        <f t="shared" si="37"/>
        <v>37112.93</v>
      </c>
      <c r="N828" s="81">
        <f t="shared" si="38"/>
        <v>1855.65</v>
      </c>
    </row>
    <row r="829" spans="1:14" customFormat="1" ht="30" x14ac:dyDescent="0.25">
      <c r="A829" s="42">
        <v>796</v>
      </c>
      <c r="B829" s="22" t="s">
        <v>390</v>
      </c>
      <c r="C829" s="31">
        <v>83.5</v>
      </c>
      <c r="D829" s="22" t="s">
        <v>405</v>
      </c>
      <c r="E829" s="24" t="s">
        <v>406</v>
      </c>
      <c r="F829" s="72" t="s">
        <v>221</v>
      </c>
      <c r="G829" s="68">
        <v>1.82</v>
      </c>
      <c r="H829" s="78">
        <f t="shared" si="36"/>
        <v>32321.52</v>
      </c>
      <c r="I829" s="79">
        <v>58825.16</v>
      </c>
      <c r="J829" s="8"/>
      <c r="K829" s="80"/>
      <c r="L829" s="80"/>
      <c r="M829" s="81">
        <f t="shared" si="37"/>
        <v>34471.71</v>
      </c>
      <c r="N829" s="81">
        <f t="shared" si="38"/>
        <v>62738.51</v>
      </c>
    </row>
    <row r="830" spans="1:14" customFormat="1" ht="30" x14ac:dyDescent="0.25">
      <c r="A830" s="42">
        <v>797</v>
      </c>
      <c r="B830" s="22" t="s">
        <v>390</v>
      </c>
      <c r="C830" s="31">
        <v>83.6</v>
      </c>
      <c r="D830" s="22" t="s">
        <v>407</v>
      </c>
      <c r="E830" s="24" t="s">
        <v>408</v>
      </c>
      <c r="F830" s="72" t="s">
        <v>221</v>
      </c>
      <c r="G830" s="68">
        <v>0.32</v>
      </c>
      <c r="H830" s="78">
        <f t="shared" si="36"/>
        <v>32275.78</v>
      </c>
      <c r="I830" s="79">
        <v>10328.25</v>
      </c>
      <c r="J830" s="8"/>
      <c r="K830" s="80"/>
      <c r="L830" s="80"/>
      <c r="M830" s="81">
        <f t="shared" si="37"/>
        <v>34422.92</v>
      </c>
      <c r="N830" s="81">
        <f t="shared" si="38"/>
        <v>11015.33</v>
      </c>
    </row>
    <row r="831" spans="1:14" customFormat="1" ht="45" x14ac:dyDescent="0.25">
      <c r="A831" s="42">
        <v>798</v>
      </c>
      <c r="B831" s="22" t="s">
        <v>390</v>
      </c>
      <c r="C831" s="31">
        <v>83.7</v>
      </c>
      <c r="D831" s="22" t="s">
        <v>409</v>
      </c>
      <c r="E831" s="24" t="s">
        <v>410</v>
      </c>
      <c r="F831" s="72" t="s">
        <v>221</v>
      </c>
      <c r="G831" s="70">
        <v>4.7E-2</v>
      </c>
      <c r="H831" s="78">
        <f t="shared" si="36"/>
        <v>32663.83</v>
      </c>
      <c r="I831" s="79">
        <v>1535.2</v>
      </c>
      <c r="J831" s="8"/>
      <c r="K831" s="80"/>
      <c r="L831" s="80"/>
      <c r="M831" s="81">
        <f t="shared" si="37"/>
        <v>34836.79</v>
      </c>
      <c r="N831" s="81">
        <f t="shared" si="38"/>
        <v>1637.33</v>
      </c>
    </row>
    <row r="832" spans="1:14" customFormat="1" ht="30" x14ac:dyDescent="0.25">
      <c r="A832" s="42">
        <v>799</v>
      </c>
      <c r="B832" s="22" t="s">
        <v>390</v>
      </c>
      <c r="C832" s="23">
        <v>84</v>
      </c>
      <c r="D832" s="22" t="s">
        <v>411</v>
      </c>
      <c r="E832" s="24" t="s">
        <v>521</v>
      </c>
      <c r="F832" s="72" t="s">
        <v>221</v>
      </c>
      <c r="G832" s="70">
        <v>7.1999999999999995E-2</v>
      </c>
      <c r="H832" s="78">
        <f t="shared" si="36"/>
        <v>63664.17</v>
      </c>
      <c r="I832" s="79">
        <v>4583.82</v>
      </c>
      <c r="J832" s="8"/>
      <c r="K832" s="80"/>
      <c r="L832" s="80"/>
      <c r="M832" s="81">
        <f t="shared" si="37"/>
        <v>67899.42</v>
      </c>
      <c r="N832" s="81">
        <f t="shared" si="38"/>
        <v>4888.76</v>
      </c>
    </row>
    <row r="833" spans="1:14" customFormat="1" ht="45" x14ac:dyDescent="0.25">
      <c r="A833" s="42">
        <v>800</v>
      </c>
      <c r="B833" s="22" t="s">
        <v>390</v>
      </c>
      <c r="C833" s="31">
        <v>84.1</v>
      </c>
      <c r="D833" s="22" t="s">
        <v>413</v>
      </c>
      <c r="E833" s="24" t="s">
        <v>414</v>
      </c>
      <c r="F833" s="72" t="s">
        <v>221</v>
      </c>
      <c r="G833" s="70">
        <v>7.1999999999999995E-2</v>
      </c>
      <c r="H833" s="78">
        <f t="shared" si="36"/>
        <v>40735.279999999999</v>
      </c>
      <c r="I833" s="79">
        <v>2932.94</v>
      </c>
      <c r="J833" s="8"/>
      <c r="K833" s="80"/>
      <c r="L833" s="80"/>
      <c r="M833" s="81">
        <f t="shared" si="37"/>
        <v>43445.19</v>
      </c>
      <c r="N833" s="81">
        <f t="shared" si="38"/>
        <v>3128.05</v>
      </c>
    </row>
    <row r="834" spans="1:14" customFormat="1" ht="45" x14ac:dyDescent="0.25">
      <c r="A834" s="42">
        <v>801</v>
      </c>
      <c r="B834" s="22" t="s">
        <v>390</v>
      </c>
      <c r="C834" s="23">
        <v>85</v>
      </c>
      <c r="D834" s="22" t="s">
        <v>415</v>
      </c>
      <c r="E834" s="24" t="s">
        <v>522</v>
      </c>
      <c r="F834" s="72" t="s">
        <v>221</v>
      </c>
      <c r="G834" s="65">
        <v>0.57879999999999998</v>
      </c>
      <c r="H834" s="78">
        <f t="shared" si="36"/>
        <v>22456.5</v>
      </c>
      <c r="I834" s="79">
        <v>12997.82</v>
      </c>
      <c r="J834" s="8"/>
      <c r="K834" s="80"/>
      <c r="L834" s="80"/>
      <c r="M834" s="81">
        <f t="shared" si="37"/>
        <v>23950.42</v>
      </c>
      <c r="N834" s="81">
        <f t="shared" si="38"/>
        <v>13862.5</v>
      </c>
    </row>
    <row r="835" spans="1:14" customFormat="1" ht="30" x14ac:dyDescent="0.25">
      <c r="A835" s="42">
        <v>802</v>
      </c>
      <c r="B835" s="22" t="s">
        <v>390</v>
      </c>
      <c r="C835" s="31">
        <v>85.1</v>
      </c>
      <c r="D835" s="22" t="s">
        <v>417</v>
      </c>
      <c r="E835" s="24" t="s">
        <v>418</v>
      </c>
      <c r="F835" s="72" t="s">
        <v>156</v>
      </c>
      <c r="G835" s="71">
        <v>2</v>
      </c>
      <c r="H835" s="78">
        <f t="shared" si="36"/>
        <v>63732.87</v>
      </c>
      <c r="I835" s="79">
        <v>127465.74</v>
      </c>
      <c r="J835" s="8"/>
      <c r="K835" s="80"/>
      <c r="L835" s="80"/>
      <c r="M835" s="81">
        <f t="shared" si="37"/>
        <v>67972.69</v>
      </c>
      <c r="N835" s="81">
        <f t="shared" si="38"/>
        <v>135945.38</v>
      </c>
    </row>
    <row r="836" spans="1:14" customFormat="1" ht="30" x14ac:dyDescent="0.25">
      <c r="A836" s="42">
        <v>803</v>
      </c>
      <c r="B836" s="22" t="s">
        <v>390</v>
      </c>
      <c r="C836" s="31">
        <v>85.2</v>
      </c>
      <c r="D836" s="22" t="s">
        <v>523</v>
      </c>
      <c r="E836" s="24" t="s">
        <v>524</v>
      </c>
      <c r="F836" s="72" t="s">
        <v>156</v>
      </c>
      <c r="G836" s="71">
        <v>1</v>
      </c>
      <c r="H836" s="78">
        <f t="shared" si="36"/>
        <v>35962.639999999999</v>
      </c>
      <c r="I836" s="79">
        <v>35962.639999999999</v>
      </c>
      <c r="J836" s="8"/>
      <c r="K836" s="80"/>
      <c r="L836" s="80"/>
      <c r="M836" s="81">
        <f t="shared" si="37"/>
        <v>38355.050000000003</v>
      </c>
      <c r="N836" s="81">
        <f t="shared" si="38"/>
        <v>38355.050000000003</v>
      </c>
    </row>
    <row r="837" spans="1:14" customFormat="1" ht="30" x14ac:dyDescent="0.25">
      <c r="A837" s="42">
        <v>804</v>
      </c>
      <c r="B837" s="22" t="s">
        <v>390</v>
      </c>
      <c r="C837" s="31">
        <v>85.3</v>
      </c>
      <c r="D837" s="22" t="s">
        <v>525</v>
      </c>
      <c r="E837" s="24" t="s">
        <v>526</v>
      </c>
      <c r="F837" s="72" t="s">
        <v>156</v>
      </c>
      <c r="G837" s="71">
        <v>1</v>
      </c>
      <c r="H837" s="78">
        <f t="shared" si="36"/>
        <v>22612.12</v>
      </c>
      <c r="I837" s="79">
        <v>22612.12</v>
      </c>
      <c r="J837" s="8"/>
      <c r="K837" s="80"/>
      <c r="L837" s="80"/>
      <c r="M837" s="81">
        <f t="shared" si="37"/>
        <v>24116.39</v>
      </c>
      <c r="N837" s="81">
        <f t="shared" si="38"/>
        <v>24116.39</v>
      </c>
    </row>
    <row r="838" spans="1:14" customFormat="1" ht="30" x14ac:dyDescent="0.25">
      <c r="A838" s="42">
        <v>805</v>
      </c>
      <c r="B838" s="22" t="s">
        <v>390</v>
      </c>
      <c r="C838" s="23">
        <v>86</v>
      </c>
      <c r="D838" s="22" t="s">
        <v>419</v>
      </c>
      <c r="E838" s="24" t="s">
        <v>420</v>
      </c>
      <c r="F838" s="72" t="s">
        <v>156</v>
      </c>
      <c r="G838" s="71">
        <v>4</v>
      </c>
      <c r="H838" s="78">
        <f t="shared" si="36"/>
        <v>4822.37</v>
      </c>
      <c r="I838" s="79">
        <v>19289.46</v>
      </c>
      <c r="J838" s="8"/>
      <c r="K838" s="80"/>
      <c r="L838" s="80"/>
      <c r="M838" s="81">
        <f t="shared" si="37"/>
        <v>5143.18</v>
      </c>
      <c r="N838" s="81">
        <f t="shared" si="38"/>
        <v>20572.72</v>
      </c>
    </row>
    <row r="839" spans="1:14" customFormat="1" ht="45" x14ac:dyDescent="0.25">
      <c r="A839" s="42">
        <v>806</v>
      </c>
      <c r="B839" s="22" t="s">
        <v>390</v>
      </c>
      <c r="C839" s="23">
        <v>87</v>
      </c>
      <c r="D839" s="22" t="s">
        <v>421</v>
      </c>
      <c r="E839" s="24" t="s">
        <v>584</v>
      </c>
      <c r="F839" s="72" t="s">
        <v>44</v>
      </c>
      <c r="G839" s="68">
        <v>0.06</v>
      </c>
      <c r="H839" s="78">
        <f t="shared" si="36"/>
        <v>284661.67</v>
      </c>
      <c r="I839" s="79">
        <v>17079.7</v>
      </c>
      <c r="J839" s="8"/>
      <c r="K839" s="80"/>
      <c r="L839" s="80"/>
      <c r="M839" s="81">
        <f t="shared" si="37"/>
        <v>303598.76</v>
      </c>
      <c r="N839" s="81">
        <f t="shared" si="38"/>
        <v>18215.93</v>
      </c>
    </row>
    <row r="840" spans="1:14" customFormat="1" ht="30" x14ac:dyDescent="0.25">
      <c r="A840" s="42">
        <v>807</v>
      </c>
      <c r="B840" s="22" t="s">
        <v>390</v>
      </c>
      <c r="C840" s="31">
        <v>87.1</v>
      </c>
      <c r="D840" s="22" t="s">
        <v>360</v>
      </c>
      <c r="E840" s="24" t="s">
        <v>528</v>
      </c>
      <c r="F840" s="72" t="s">
        <v>41</v>
      </c>
      <c r="G840" s="70">
        <v>0.94199999999999995</v>
      </c>
      <c r="H840" s="78">
        <f t="shared" si="36"/>
        <v>5002.6899999999996</v>
      </c>
      <c r="I840" s="79">
        <v>4712.53</v>
      </c>
      <c r="J840" s="8"/>
      <c r="K840" s="80"/>
      <c r="L840" s="80"/>
      <c r="M840" s="81">
        <f t="shared" si="37"/>
        <v>5335.49</v>
      </c>
      <c r="N840" s="81">
        <f t="shared" si="38"/>
        <v>5026.03</v>
      </c>
    </row>
    <row r="841" spans="1:14" customFormat="1" ht="45" x14ac:dyDescent="0.25">
      <c r="A841" s="42">
        <v>808</v>
      </c>
      <c r="B841" s="22" t="s">
        <v>390</v>
      </c>
      <c r="C841" s="31">
        <v>87.2</v>
      </c>
      <c r="D841" s="22" t="s">
        <v>529</v>
      </c>
      <c r="E841" s="24" t="s">
        <v>530</v>
      </c>
      <c r="F841" s="72" t="s">
        <v>156</v>
      </c>
      <c r="G841" s="71">
        <v>1</v>
      </c>
      <c r="H841" s="78">
        <f t="shared" si="36"/>
        <v>8355.2199999999993</v>
      </c>
      <c r="I841" s="79">
        <v>8355.2199999999993</v>
      </c>
      <c r="J841" s="8"/>
      <c r="K841" s="80"/>
      <c r="L841" s="80"/>
      <c r="M841" s="81">
        <f t="shared" si="37"/>
        <v>8911.0499999999993</v>
      </c>
      <c r="N841" s="81">
        <f t="shared" si="38"/>
        <v>8911.0499999999993</v>
      </c>
    </row>
    <row r="842" spans="1:14" customFormat="1" ht="45" x14ac:dyDescent="0.25">
      <c r="A842" s="42">
        <v>809</v>
      </c>
      <c r="B842" s="22" t="s">
        <v>390</v>
      </c>
      <c r="C842" s="31">
        <v>87.3</v>
      </c>
      <c r="D842" s="22" t="s">
        <v>424</v>
      </c>
      <c r="E842" s="24" t="s">
        <v>585</v>
      </c>
      <c r="F842" s="72" t="s">
        <v>156</v>
      </c>
      <c r="G842" s="71">
        <v>1</v>
      </c>
      <c r="H842" s="78">
        <f t="shared" ref="H842:H895" si="39">I842/G842</f>
        <v>3486.38</v>
      </c>
      <c r="I842" s="79">
        <v>3486.38</v>
      </c>
      <c r="J842" s="8"/>
      <c r="K842" s="80"/>
      <c r="L842" s="80"/>
      <c r="M842" s="81">
        <f t="shared" ref="M842:M895" si="40">H842*$J$9*$K$9</f>
        <v>3718.31</v>
      </c>
      <c r="N842" s="81">
        <f t="shared" ref="N842:N895" si="41">G842*M842</f>
        <v>3718.31</v>
      </c>
    </row>
    <row r="843" spans="1:14" customFormat="1" ht="45" x14ac:dyDescent="0.25">
      <c r="A843" s="42">
        <v>810</v>
      </c>
      <c r="B843" s="22" t="s">
        <v>390</v>
      </c>
      <c r="C843" s="31">
        <v>87.4</v>
      </c>
      <c r="D843" s="22" t="s">
        <v>531</v>
      </c>
      <c r="E843" s="24" t="s">
        <v>532</v>
      </c>
      <c r="F843" s="72" t="s">
        <v>156</v>
      </c>
      <c r="G843" s="71">
        <v>2</v>
      </c>
      <c r="H843" s="78">
        <f t="shared" si="39"/>
        <v>2418.1799999999998</v>
      </c>
      <c r="I843" s="79">
        <v>4836.3500000000004</v>
      </c>
      <c r="J843" s="8"/>
      <c r="K843" s="80"/>
      <c r="L843" s="80"/>
      <c r="M843" s="81">
        <f t="shared" si="40"/>
        <v>2579.0500000000002</v>
      </c>
      <c r="N843" s="81">
        <f t="shared" si="41"/>
        <v>5158.1000000000004</v>
      </c>
    </row>
    <row r="844" spans="1:14" customFormat="1" ht="45" x14ac:dyDescent="0.25">
      <c r="A844" s="42">
        <v>811</v>
      </c>
      <c r="B844" s="22" t="s">
        <v>390</v>
      </c>
      <c r="C844" s="31">
        <v>87.5</v>
      </c>
      <c r="D844" s="22" t="s">
        <v>426</v>
      </c>
      <c r="E844" s="24" t="s">
        <v>586</v>
      </c>
      <c r="F844" s="72" t="s">
        <v>156</v>
      </c>
      <c r="G844" s="71">
        <v>2</v>
      </c>
      <c r="H844" s="78">
        <f t="shared" si="39"/>
        <v>1445.44</v>
      </c>
      <c r="I844" s="79">
        <v>2890.87</v>
      </c>
      <c r="J844" s="8"/>
      <c r="K844" s="80"/>
      <c r="L844" s="80"/>
      <c r="M844" s="81">
        <f t="shared" si="40"/>
        <v>1541.6</v>
      </c>
      <c r="N844" s="81">
        <f t="shared" si="41"/>
        <v>3083.2</v>
      </c>
    </row>
    <row r="845" spans="1:14" customFormat="1" ht="45" x14ac:dyDescent="0.25">
      <c r="A845" s="42">
        <v>812</v>
      </c>
      <c r="B845" s="22" t="s">
        <v>390</v>
      </c>
      <c r="C845" s="23">
        <v>88</v>
      </c>
      <c r="D845" s="22" t="s">
        <v>428</v>
      </c>
      <c r="E845" s="24" t="s">
        <v>429</v>
      </c>
      <c r="F845" s="72" t="s">
        <v>44</v>
      </c>
      <c r="G845" s="68">
        <v>0.01</v>
      </c>
      <c r="H845" s="78">
        <f t="shared" si="39"/>
        <v>242319</v>
      </c>
      <c r="I845" s="79">
        <v>2423.19</v>
      </c>
      <c r="J845" s="8"/>
      <c r="K845" s="80"/>
      <c r="L845" s="80"/>
      <c r="M845" s="81">
        <f t="shared" si="40"/>
        <v>258439.25</v>
      </c>
      <c r="N845" s="81">
        <f t="shared" si="41"/>
        <v>2584.39</v>
      </c>
    </row>
    <row r="846" spans="1:14" customFormat="1" ht="30" x14ac:dyDescent="0.25">
      <c r="A846" s="42">
        <v>813</v>
      </c>
      <c r="B846" s="22" t="s">
        <v>390</v>
      </c>
      <c r="C846" s="31">
        <v>88.1</v>
      </c>
      <c r="D846" s="22" t="s">
        <v>360</v>
      </c>
      <c r="E846" s="24" t="s">
        <v>528</v>
      </c>
      <c r="F846" s="72" t="s">
        <v>41</v>
      </c>
      <c r="G846" s="70">
        <v>7.0000000000000001E-3</v>
      </c>
      <c r="H846" s="78">
        <f t="shared" si="39"/>
        <v>4998.57</v>
      </c>
      <c r="I846" s="79">
        <v>34.99</v>
      </c>
      <c r="J846" s="8"/>
      <c r="K846" s="80"/>
      <c r="L846" s="80"/>
      <c r="M846" s="81">
        <f t="shared" si="40"/>
        <v>5331.1</v>
      </c>
      <c r="N846" s="81">
        <f t="shared" si="41"/>
        <v>37.32</v>
      </c>
    </row>
    <row r="847" spans="1:14" customFormat="1" ht="30" x14ac:dyDescent="0.25">
      <c r="A847" s="42">
        <v>814</v>
      </c>
      <c r="B847" s="22" t="s">
        <v>390</v>
      </c>
      <c r="C847" s="31">
        <v>88.2</v>
      </c>
      <c r="D847" s="22" t="s">
        <v>430</v>
      </c>
      <c r="E847" s="24" t="s">
        <v>431</v>
      </c>
      <c r="F847" s="72" t="s">
        <v>156</v>
      </c>
      <c r="G847" s="71">
        <v>1</v>
      </c>
      <c r="H847" s="78">
        <f t="shared" si="39"/>
        <v>5908.38</v>
      </c>
      <c r="I847" s="79">
        <v>5908.38</v>
      </c>
      <c r="J847" s="8"/>
      <c r="K847" s="80"/>
      <c r="L847" s="80"/>
      <c r="M847" s="81">
        <f t="shared" si="40"/>
        <v>6301.43</v>
      </c>
      <c r="N847" s="81">
        <f t="shared" si="41"/>
        <v>6301.43</v>
      </c>
    </row>
    <row r="848" spans="1:14" customFormat="1" ht="30" x14ac:dyDescent="0.25">
      <c r="A848" s="42">
        <v>815</v>
      </c>
      <c r="B848" s="22" t="s">
        <v>390</v>
      </c>
      <c r="C848" s="23">
        <v>89</v>
      </c>
      <c r="D848" s="22" t="s">
        <v>432</v>
      </c>
      <c r="E848" s="24" t="s">
        <v>433</v>
      </c>
      <c r="F848" s="72" t="s">
        <v>14</v>
      </c>
      <c r="G848" s="65">
        <v>2.8E-3</v>
      </c>
      <c r="H848" s="78">
        <f t="shared" si="39"/>
        <v>1091110.71</v>
      </c>
      <c r="I848" s="79">
        <v>3055.11</v>
      </c>
      <c r="J848" s="8"/>
      <c r="K848" s="80"/>
      <c r="L848" s="80"/>
      <c r="M848" s="81">
        <f t="shared" si="40"/>
        <v>1163696.75</v>
      </c>
      <c r="N848" s="81">
        <f t="shared" si="41"/>
        <v>3258.35</v>
      </c>
    </row>
    <row r="849" spans="1:14" customFormat="1" ht="30" x14ac:dyDescent="0.25">
      <c r="A849" s="42">
        <v>816</v>
      </c>
      <c r="B849" s="22" t="s">
        <v>390</v>
      </c>
      <c r="C849" s="31">
        <v>89.1</v>
      </c>
      <c r="D849" s="22" t="s">
        <v>434</v>
      </c>
      <c r="E849" s="24" t="s">
        <v>435</v>
      </c>
      <c r="F849" s="72" t="s">
        <v>156</v>
      </c>
      <c r="G849" s="71">
        <v>4</v>
      </c>
      <c r="H849" s="78">
        <f t="shared" si="39"/>
        <v>491.79</v>
      </c>
      <c r="I849" s="79">
        <v>1967.14</v>
      </c>
      <c r="J849" s="8"/>
      <c r="K849" s="80"/>
      <c r="L849" s="80"/>
      <c r="M849" s="81">
        <f t="shared" si="40"/>
        <v>524.51</v>
      </c>
      <c r="N849" s="81">
        <f t="shared" si="41"/>
        <v>2098.04</v>
      </c>
    </row>
    <row r="850" spans="1:14" customFormat="1" ht="30" x14ac:dyDescent="0.25">
      <c r="A850" s="42">
        <v>817</v>
      </c>
      <c r="B850" s="22" t="s">
        <v>390</v>
      </c>
      <c r="C850" s="31">
        <v>89.2</v>
      </c>
      <c r="D850" s="22" t="s">
        <v>436</v>
      </c>
      <c r="E850" s="24" t="s">
        <v>437</v>
      </c>
      <c r="F850" s="72" t="s">
        <v>156</v>
      </c>
      <c r="G850" s="71">
        <v>4</v>
      </c>
      <c r="H850" s="78">
        <f t="shared" si="39"/>
        <v>401.52</v>
      </c>
      <c r="I850" s="79">
        <v>1606.07</v>
      </c>
      <c r="J850" s="8"/>
      <c r="K850" s="80"/>
      <c r="L850" s="80"/>
      <c r="M850" s="81">
        <f t="shared" si="40"/>
        <v>428.23</v>
      </c>
      <c r="N850" s="81">
        <f t="shared" si="41"/>
        <v>1712.92</v>
      </c>
    </row>
    <row r="851" spans="1:14" customFormat="1" ht="15" x14ac:dyDescent="0.25">
      <c r="A851" s="42">
        <v>818</v>
      </c>
      <c r="B851" s="22" t="s">
        <v>390</v>
      </c>
      <c r="C851" s="23">
        <v>90</v>
      </c>
      <c r="D851" s="22" t="s">
        <v>438</v>
      </c>
      <c r="E851" s="24" t="s">
        <v>439</v>
      </c>
      <c r="F851" s="72" t="s">
        <v>221</v>
      </c>
      <c r="G851" s="65">
        <v>3.3E-3</v>
      </c>
      <c r="H851" s="78">
        <f t="shared" si="39"/>
        <v>215469.7</v>
      </c>
      <c r="I851" s="79">
        <v>711.05</v>
      </c>
      <c r="J851" s="8"/>
      <c r="K851" s="80"/>
      <c r="L851" s="80"/>
      <c r="M851" s="81">
        <f t="shared" si="40"/>
        <v>229803.8</v>
      </c>
      <c r="N851" s="81">
        <f t="shared" si="41"/>
        <v>758.35</v>
      </c>
    </row>
    <row r="852" spans="1:14" customFormat="1" ht="15" x14ac:dyDescent="0.25">
      <c r="A852" s="42">
        <v>819</v>
      </c>
      <c r="B852" s="22" t="s">
        <v>390</v>
      </c>
      <c r="C852" s="31">
        <v>90.1</v>
      </c>
      <c r="D852" s="22" t="s">
        <v>440</v>
      </c>
      <c r="E852" s="24" t="s">
        <v>441</v>
      </c>
      <c r="F852" s="72" t="s">
        <v>221</v>
      </c>
      <c r="G852" s="65">
        <v>3.3E-3</v>
      </c>
      <c r="H852" s="78">
        <f t="shared" si="39"/>
        <v>59924.24</v>
      </c>
      <c r="I852" s="79">
        <v>197.75</v>
      </c>
      <c r="J852" s="8"/>
      <c r="K852" s="80"/>
      <c r="L852" s="80"/>
      <c r="M852" s="81">
        <f t="shared" si="40"/>
        <v>63910.69</v>
      </c>
      <c r="N852" s="81">
        <f t="shared" si="41"/>
        <v>210.91</v>
      </c>
    </row>
    <row r="853" spans="1:14" customFormat="1" ht="15" x14ac:dyDescent="0.25">
      <c r="A853" s="42">
        <v>820</v>
      </c>
      <c r="B853" s="22" t="s">
        <v>390</v>
      </c>
      <c r="C853" s="23">
        <v>91</v>
      </c>
      <c r="D853" s="22" t="s">
        <v>442</v>
      </c>
      <c r="E853" s="24" t="s">
        <v>587</v>
      </c>
      <c r="F853" s="72" t="s">
        <v>156</v>
      </c>
      <c r="G853" s="71">
        <v>2</v>
      </c>
      <c r="H853" s="78">
        <f t="shared" si="39"/>
        <v>1538.09</v>
      </c>
      <c r="I853" s="79">
        <v>3076.17</v>
      </c>
      <c r="J853" s="8"/>
      <c r="K853" s="80"/>
      <c r="L853" s="80"/>
      <c r="M853" s="81">
        <f t="shared" si="40"/>
        <v>1640.41</v>
      </c>
      <c r="N853" s="81">
        <f t="shared" si="41"/>
        <v>3280.82</v>
      </c>
    </row>
    <row r="854" spans="1:14" customFormat="1" ht="15" x14ac:dyDescent="0.25">
      <c r="A854" s="42">
        <v>821</v>
      </c>
      <c r="B854" s="22" t="s">
        <v>390</v>
      </c>
      <c r="C854" s="31">
        <v>91.1</v>
      </c>
      <c r="D854" s="22" t="s">
        <v>444</v>
      </c>
      <c r="E854" s="24" t="s">
        <v>588</v>
      </c>
      <c r="F854" s="72" t="s">
        <v>156</v>
      </c>
      <c r="G854" s="71">
        <v>2</v>
      </c>
      <c r="H854" s="78">
        <f t="shared" si="39"/>
        <v>2905.71</v>
      </c>
      <c r="I854" s="79">
        <v>5811.41</v>
      </c>
      <c r="J854" s="8"/>
      <c r="K854" s="80"/>
      <c r="L854" s="80"/>
      <c r="M854" s="81">
        <f t="shared" si="40"/>
        <v>3099.01</v>
      </c>
      <c r="N854" s="81">
        <f t="shared" si="41"/>
        <v>6198.02</v>
      </c>
    </row>
    <row r="855" spans="1:14" customFormat="1" ht="30" x14ac:dyDescent="0.25">
      <c r="A855" s="42">
        <v>822</v>
      </c>
      <c r="B855" s="22" t="s">
        <v>390</v>
      </c>
      <c r="C855" s="23">
        <v>92</v>
      </c>
      <c r="D855" s="22" t="s">
        <v>446</v>
      </c>
      <c r="E855" s="24" t="s">
        <v>447</v>
      </c>
      <c r="F855" s="72" t="s">
        <v>221</v>
      </c>
      <c r="G855" s="70">
        <v>7.2999999999999995E-2</v>
      </c>
      <c r="H855" s="78">
        <f t="shared" si="39"/>
        <v>47896.58</v>
      </c>
      <c r="I855" s="79">
        <v>3496.45</v>
      </c>
      <c r="J855" s="8"/>
      <c r="K855" s="80"/>
      <c r="L855" s="80"/>
      <c r="M855" s="81">
        <f t="shared" si="40"/>
        <v>51082.9</v>
      </c>
      <c r="N855" s="81">
        <f t="shared" si="41"/>
        <v>3729.05</v>
      </c>
    </row>
    <row r="856" spans="1:14" customFormat="1" ht="30" x14ac:dyDescent="0.25">
      <c r="A856" s="42">
        <v>823</v>
      </c>
      <c r="B856" s="22" t="s">
        <v>390</v>
      </c>
      <c r="C856" s="31">
        <v>92.1</v>
      </c>
      <c r="D856" s="22" t="s">
        <v>448</v>
      </c>
      <c r="E856" s="24" t="s">
        <v>449</v>
      </c>
      <c r="F856" s="72" t="s">
        <v>221</v>
      </c>
      <c r="G856" s="70">
        <v>7.2999999999999995E-2</v>
      </c>
      <c r="H856" s="78">
        <f t="shared" si="39"/>
        <v>75568.490000000005</v>
      </c>
      <c r="I856" s="79">
        <v>5516.5</v>
      </c>
      <c r="J856" s="8"/>
      <c r="K856" s="80"/>
      <c r="L856" s="80"/>
      <c r="M856" s="81">
        <f t="shared" si="40"/>
        <v>80595.679999999993</v>
      </c>
      <c r="N856" s="81">
        <f t="shared" si="41"/>
        <v>5883.48</v>
      </c>
    </row>
    <row r="857" spans="1:14" customFormat="1" ht="30" x14ac:dyDescent="0.25">
      <c r="A857" s="42">
        <v>824</v>
      </c>
      <c r="B857" s="22" t="s">
        <v>390</v>
      </c>
      <c r="C857" s="23">
        <v>93</v>
      </c>
      <c r="D857" s="22" t="s">
        <v>438</v>
      </c>
      <c r="E857" s="24" t="s">
        <v>450</v>
      </c>
      <c r="F857" s="72" t="s">
        <v>221</v>
      </c>
      <c r="G857" s="65">
        <v>7.4999999999999997E-3</v>
      </c>
      <c r="H857" s="78">
        <f t="shared" si="39"/>
        <v>215468</v>
      </c>
      <c r="I857" s="79">
        <v>1616.01</v>
      </c>
      <c r="J857" s="8"/>
      <c r="K857" s="80"/>
      <c r="L857" s="80"/>
      <c r="M857" s="81">
        <f t="shared" si="40"/>
        <v>229801.99</v>
      </c>
      <c r="N857" s="81">
        <f t="shared" si="41"/>
        <v>1723.51</v>
      </c>
    </row>
    <row r="858" spans="1:14" customFormat="1" ht="30" x14ac:dyDescent="0.25">
      <c r="A858" s="42">
        <v>825</v>
      </c>
      <c r="B858" s="22" t="s">
        <v>390</v>
      </c>
      <c r="C858" s="31">
        <v>93.1</v>
      </c>
      <c r="D858" s="22" t="s">
        <v>440</v>
      </c>
      <c r="E858" s="24" t="s">
        <v>451</v>
      </c>
      <c r="F858" s="72" t="s">
        <v>221</v>
      </c>
      <c r="G858" s="65">
        <v>7.4999999999999997E-3</v>
      </c>
      <c r="H858" s="78">
        <f t="shared" si="39"/>
        <v>59929.33</v>
      </c>
      <c r="I858" s="79">
        <v>449.47</v>
      </c>
      <c r="J858" s="8"/>
      <c r="K858" s="80"/>
      <c r="L858" s="80"/>
      <c r="M858" s="81">
        <f t="shared" si="40"/>
        <v>63916.12</v>
      </c>
      <c r="N858" s="81">
        <f t="shared" si="41"/>
        <v>479.37</v>
      </c>
    </row>
    <row r="859" spans="1:14" customFormat="1" ht="15" x14ac:dyDescent="0.25">
      <c r="A859" s="42">
        <v>826</v>
      </c>
      <c r="B859" s="22" t="s">
        <v>390</v>
      </c>
      <c r="C859" s="23">
        <v>94</v>
      </c>
      <c r="D859" s="22" t="s">
        <v>438</v>
      </c>
      <c r="E859" s="24" t="s">
        <v>589</v>
      </c>
      <c r="F859" s="72" t="s">
        <v>221</v>
      </c>
      <c r="G859" s="65">
        <v>4.0500000000000001E-2</v>
      </c>
      <c r="H859" s="78">
        <f t="shared" si="39"/>
        <v>215486.17</v>
      </c>
      <c r="I859" s="79">
        <v>8727.19</v>
      </c>
      <c r="J859" s="8"/>
      <c r="K859" s="80"/>
      <c r="L859" s="80"/>
      <c r="M859" s="81">
        <f t="shared" si="40"/>
        <v>229821.37</v>
      </c>
      <c r="N859" s="81">
        <f t="shared" si="41"/>
        <v>9307.77</v>
      </c>
    </row>
    <row r="860" spans="1:14" customFormat="1" ht="60" x14ac:dyDescent="0.25">
      <c r="A860" s="42">
        <v>827</v>
      </c>
      <c r="B860" s="22" t="s">
        <v>390</v>
      </c>
      <c r="C860" s="31">
        <v>94.1</v>
      </c>
      <c r="D860" s="22" t="s">
        <v>453</v>
      </c>
      <c r="E860" s="24" t="s">
        <v>590</v>
      </c>
      <c r="F860" s="72" t="s">
        <v>221</v>
      </c>
      <c r="G860" s="65">
        <v>4.0500000000000001E-2</v>
      </c>
      <c r="H860" s="78">
        <f t="shared" si="39"/>
        <v>47634.81</v>
      </c>
      <c r="I860" s="79">
        <v>1929.21</v>
      </c>
      <c r="J860" s="8"/>
      <c r="K860" s="80"/>
      <c r="L860" s="80"/>
      <c r="M860" s="81">
        <f t="shared" si="40"/>
        <v>50803.71</v>
      </c>
      <c r="N860" s="81">
        <f t="shared" si="41"/>
        <v>2057.5500000000002</v>
      </c>
    </row>
    <row r="861" spans="1:14" customFormat="1" ht="30" x14ac:dyDescent="0.25">
      <c r="A861" s="42">
        <v>828</v>
      </c>
      <c r="B861" s="22" t="s">
        <v>390</v>
      </c>
      <c r="C861" s="23">
        <v>95</v>
      </c>
      <c r="D861" s="22" t="s">
        <v>455</v>
      </c>
      <c r="E861" s="24" t="s">
        <v>536</v>
      </c>
      <c r="F861" s="72" t="s">
        <v>221</v>
      </c>
      <c r="G861" s="70">
        <v>3.2000000000000001E-2</v>
      </c>
      <c r="H861" s="78">
        <f t="shared" si="39"/>
        <v>59729.38</v>
      </c>
      <c r="I861" s="79">
        <v>1911.34</v>
      </c>
      <c r="J861" s="8"/>
      <c r="K861" s="80"/>
      <c r="L861" s="80"/>
      <c r="M861" s="81">
        <f t="shared" si="40"/>
        <v>63702.87</v>
      </c>
      <c r="N861" s="81">
        <f t="shared" si="41"/>
        <v>2038.49</v>
      </c>
    </row>
    <row r="862" spans="1:14" customFormat="1" ht="45" x14ac:dyDescent="0.25">
      <c r="A862" s="42">
        <v>829</v>
      </c>
      <c r="B862" s="22" t="s">
        <v>390</v>
      </c>
      <c r="C862" s="31">
        <v>95.1</v>
      </c>
      <c r="D862" s="22" t="s">
        <v>413</v>
      </c>
      <c r="E862" s="24" t="s">
        <v>457</v>
      </c>
      <c r="F862" s="72" t="s">
        <v>221</v>
      </c>
      <c r="G862" s="70">
        <v>3.2000000000000001E-2</v>
      </c>
      <c r="H862" s="78">
        <f t="shared" si="39"/>
        <v>40735</v>
      </c>
      <c r="I862" s="79">
        <v>1303.52</v>
      </c>
      <c r="J862" s="8"/>
      <c r="K862" s="80"/>
      <c r="L862" s="80"/>
      <c r="M862" s="81">
        <f t="shared" si="40"/>
        <v>43444.89</v>
      </c>
      <c r="N862" s="81">
        <f t="shared" si="41"/>
        <v>1390.24</v>
      </c>
    </row>
    <row r="863" spans="1:14" customFormat="1" ht="30" x14ac:dyDescent="0.25">
      <c r="A863" s="42">
        <v>830</v>
      </c>
      <c r="B863" s="22" t="s">
        <v>390</v>
      </c>
      <c r="C863" s="23">
        <v>96</v>
      </c>
      <c r="D863" s="22" t="s">
        <v>458</v>
      </c>
      <c r="E863" s="24" t="s">
        <v>537</v>
      </c>
      <c r="F863" s="72" t="s">
        <v>221</v>
      </c>
      <c r="G863" s="74">
        <v>5.2399999999999999E-3</v>
      </c>
      <c r="H863" s="78">
        <f t="shared" si="39"/>
        <v>254059.16</v>
      </c>
      <c r="I863" s="79">
        <v>1331.27</v>
      </c>
      <c r="J863" s="8"/>
      <c r="K863" s="80"/>
      <c r="L863" s="80"/>
      <c r="M863" s="81">
        <f t="shared" si="40"/>
        <v>270960.42</v>
      </c>
      <c r="N863" s="81">
        <f t="shared" si="41"/>
        <v>1419.83</v>
      </c>
    </row>
    <row r="864" spans="1:14" customFormat="1" ht="30" x14ac:dyDescent="0.25">
      <c r="A864" s="42">
        <v>831</v>
      </c>
      <c r="B864" s="22" t="s">
        <v>390</v>
      </c>
      <c r="C864" s="31">
        <v>96.1</v>
      </c>
      <c r="D864" s="22" t="s">
        <v>460</v>
      </c>
      <c r="E864" s="24" t="s">
        <v>461</v>
      </c>
      <c r="F864" s="72" t="s">
        <v>221</v>
      </c>
      <c r="G864" s="74">
        <v>-5.2399999999999999E-3</v>
      </c>
      <c r="H864" s="78">
        <f t="shared" si="39"/>
        <v>32280.53</v>
      </c>
      <c r="I864" s="79">
        <v>-169.15</v>
      </c>
      <c r="J864" s="8"/>
      <c r="K864" s="80"/>
      <c r="L864" s="80"/>
      <c r="M864" s="81">
        <f t="shared" si="40"/>
        <v>34427.99</v>
      </c>
      <c r="N864" s="81">
        <f t="shared" si="41"/>
        <v>-180.4</v>
      </c>
    </row>
    <row r="865" spans="1:14" customFormat="1" ht="30" x14ac:dyDescent="0.25">
      <c r="A865" s="42">
        <v>832</v>
      </c>
      <c r="B865" s="22" t="s">
        <v>390</v>
      </c>
      <c r="C865" s="31">
        <v>96.2</v>
      </c>
      <c r="D865" s="22" t="s">
        <v>462</v>
      </c>
      <c r="E865" s="24" t="s">
        <v>463</v>
      </c>
      <c r="F865" s="72" t="s">
        <v>221</v>
      </c>
      <c r="G865" s="74">
        <v>5.2399999999999999E-3</v>
      </c>
      <c r="H865" s="78">
        <f t="shared" si="39"/>
        <v>34751.910000000003</v>
      </c>
      <c r="I865" s="79">
        <v>182.1</v>
      </c>
      <c r="J865" s="8"/>
      <c r="K865" s="80"/>
      <c r="L865" s="80"/>
      <c r="M865" s="81">
        <f t="shared" si="40"/>
        <v>37063.78</v>
      </c>
      <c r="N865" s="81">
        <f t="shared" si="41"/>
        <v>194.21</v>
      </c>
    </row>
    <row r="866" spans="1:14" customFormat="1" ht="30" x14ac:dyDescent="0.25">
      <c r="A866" s="42">
        <v>833</v>
      </c>
      <c r="B866" s="22" t="s">
        <v>390</v>
      </c>
      <c r="C866" s="23">
        <v>97</v>
      </c>
      <c r="D866" s="22" t="s">
        <v>464</v>
      </c>
      <c r="E866" s="24" t="s">
        <v>465</v>
      </c>
      <c r="F866" s="72" t="s">
        <v>19</v>
      </c>
      <c r="G866" s="70">
        <v>3.7999999999999999E-2</v>
      </c>
      <c r="H866" s="78">
        <f t="shared" si="39"/>
        <v>7243.68</v>
      </c>
      <c r="I866" s="79">
        <v>275.26</v>
      </c>
      <c r="J866" s="8"/>
      <c r="K866" s="80"/>
      <c r="L866" s="80"/>
      <c r="M866" s="81">
        <f t="shared" si="40"/>
        <v>7725.57</v>
      </c>
      <c r="N866" s="81">
        <f t="shared" si="41"/>
        <v>293.57</v>
      </c>
    </row>
    <row r="867" spans="1:14" customFormat="1" ht="30" x14ac:dyDescent="0.25">
      <c r="A867" s="42">
        <v>834</v>
      </c>
      <c r="B867" s="22" t="s">
        <v>390</v>
      </c>
      <c r="C867" s="23">
        <v>98</v>
      </c>
      <c r="D867" s="22" t="s">
        <v>466</v>
      </c>
      <c r="E867" s="24" t="s">
        <v>467</v>
      </c>
      <c r="F867" s="72" t="s">
        <v>19</v>
      </c>
      <c r="G867" s="70">
        <v>3.7999999999999999E-2</v>
      </c>
      <c r="H867" s="78">
        <f t="shared" si="39"/>
        <v>5769.21</v>
      </c>
      <c r="I867" s="79">
        <v>219.23</v>
      </c>
      <c r="J867" s="8"/>
      <c r="K867" s="80"/>
      <c r="L867" s="80"/>
      <c r="M867" s="81">
        <f t="shared" si="40"/>
        <v>6153.01</v>
      </c>
      <c r="N867" s="81">
        <f t="shared" si="41"/>
        <v>233.81</v>
      </c>
    </row>
    <row r="868" spans="1:14" customFormat="1" ht="30" x14ac:dyDescent="0.25">
      <c r="A868" s="42">
        <v>835</v>
      </c>
      <c r="B868" s="22" t="s">
        <v>390</v>
      </c>
      <c r="C868" s="23">
        <v>99</v>
      </c>
      <c r="D868" s="22" t="s">
        <v>468</v>
      </c>
      <c r="E868" s="24" t="s">
        <v>469</v>
      </c>
      <c r="F868" s="72" t="s">
        <v>14</v>
      </c>
      <c r="G868" s="74">
        <v>1.7600000000000001E-3</v>
      </c>
      <c r="H868" s="78">
        <f t="shared" si="39"/>
        <v>633556.81999999995</v>
      </c>
      <c r="I868" s="79">
        <v>1115.06</v>
      </c>
      <c r="J868" s="8"/>
      <c r="K868" s="80"/>
      <c r="L868" s="80"/>
      <c r="M868" s="81">
        <f t="shared" si="40"/>
        <v>675704.13</v>
      </c>
      <c r="N868" s="81">
        <f t="shared" si="41"/>
        <v>1189.24</v>
      </c>
    </row>
    <row r="869" spans="1:14" customFormat="1" ht="15" x14ac:dyDescent="0.25">
      <c r="A869" s="42">
        <v>836</v>
      </c>
      <c r="B869" s="22" t="s">
        <v>390</v>
      </c>
      <c r="C869" s="31">
        <v>99.1</v>
      </c>
      <c r="D869" s="22" t="s">
        <v>470</v>
      </c>
      <c r="E869" s="24" t="s">
        <v>471</v>
      </c>
      <c r="F869" s="72" t="s">
        <v>41</v>
      </c>
      <c r="G869" s="74">
        <v>0.17952000000000001</v>
      </c>
      <c r="H869" s="78">
        <f t="shared" si="39"/>
        <v>4221.4799999999996</v>
      </c>
      <c r="I869" s="79">
        <v>757.84</v>
      </c>
      <c r="J869" s="8"/>
      <c r="K869" s="80"/>
      <c r="L869" s="80"/>
      <c r="M869" s="81">
        <f t="shared" si="40"/>
        <v>4502.3100000000004</v>
      </c>
      <c r="N869" s="81">
        <f t="shared" si="41"/>
        <v>808.25</v>
      </c>
    </row>
    <row r="870" spans="1:14" customFormat="1" ht="45" x14ac:dyDescent="0.25">
      <c r="A870" s="42">
        <v>837</v>
      </c>
      <c r="B870" s="22" t="s">
        <v>390</v>
      </c>
      <c r="C870" s="23">
        <v>100</v>
      </c>
      <c r="D870" s="22" t="s">
        <v>489</v>
      </c>
      <c r="E870" s="24" t="s">
        <v>490</v>
      </c>
      <c r="F870" s="72" t="s">
        <v>19</v>
      </c>
      <c r="G870" s="70">
        <v>0.16200000000000001</v>
      </c>
      <c r="H870" s="78">
        <f t="shared" si="39"/>
        <v>115754.38</v>
      </c>
      <c r="I870" s="79">
        <v>18752.21</v>
      </c>
      <c r="J870" s="8"/>
      <c r="K870" s="80"/>
      <c r="L870" s="80"/>
      <c r="M870" s="81">
        <f t="shared" si="40"/>
        <v>123454.93</v>
      </c>
      <c r="N870" s="81">
        <f t="shared" si="41"/>
        <v>19999.7</v>
      </c>
    </row>
    <row r="871" spans="1:14" customFormat="1" ht="15" x14ac:dyDescent="0.25">
      <c r="A871" s="42">
        <v>838</v>
      </c>
      <c r="B871" s="22" t="s">
        <v>390</v>
      </c>
      <c r="C871" s="31">
        <v>100.1</v>
      </c>
      <c r="D871" s="22" t="s">
        <v>479</v>
      </c>
      <c r="E871" s="24" t="s">
        <v>480</v>
      </c>
      <c r="F871" s="72" t="s">
        <v>221</v>
      </c>
      <c r="G871" s="75">
        <v>-0.101088</v>
      </c>
      <c r="H871" s="78">
        <f t="shared" si="39"/>
        <v>10469.89</v>
      </c>
      <c r="I871" s="79">
        <v>-1058.3800000000001</v>
      </c>
      <c r="J871" s="8"/>
      <c r="K871" s="80"/>
      <c r="L871" s="80"/>
      <c r="M871" s="81">
        <f t="shared" si="40"/>
        <v>11166.4</v>
      </c>
      <c r="N871" s="81">
        <f t="shared" si="41"/>
        <v>-1128.79</v>
      </c>
    </row>
    <row r="872" spans="1:14" customFormat="1" ht="30" x14ac:dyDescent="0.25">
      <c r="A872" s="42">
        <v>839</v>
      </c>
      <c r="B872" s="22" t="s">
        <v>390</v>
      </c>
      <c r="C872" s="31">
        <v>100.2</v>
      </c>
      <c r="D872" s="22" t="s">
        <v>486</v>
      </c>
      <c r="E872" s="24" t="s">
        <v>487</v>
      </c>
      <c r="F872" s="72" t="s">
        <v>488</v>
      </c>
      <c r="G872" s="69">
        <v>194.4</v>
      </c>
      <c r="H872" s="78">
        <f t="shared" si="39"/>
        <v>87.08</v>
      </c>
      <c r="I872" s="79">
        <v>16927.669999999998</v>
      </c>
      <c r="J872" s="8"/>
      <c r="K872" s="80"/>
      <c r="L872" s="80"/>
      <c r="M872" s="81">
        <f t="shared" si="40"/>
        <v>92.87</v>
      </c>
      <c r="N872" s="81">
        <f t="shared" si="41"/>
        <v>18053.93</v>
      </c>
    </row>
    <row r="873" spans="1:14" customFormat="1" ht="30" x14ac:dyDescent="0.25">
      <c r="A873" s="42">
        <v>840</v>
      </c>
      <c r="B873" s="22" t="s">
        <v>390</v>
      </c>
      <c r="C873" s="23">
        <v>101</v>
      </c>
      <c r="D873" s="22" t="s">
        <v>492</v>
      </c>
      <c r="E873" s="24" t="s">
        <v>493</v>
      </c>
      <c r="F873" s="72" t="s">
        <v>19</v>
      </c>
      <c r="G873" s="65">
        <v>0.60719999999999996</v>
      </c>
      <c r="H873" s="78">
        <f t="shared" si="39"/>
        <v>31593.64</v>
      </c>
      <c r="I873" s="79">
        <v>19183.66</v>
      </c>
      <c r="J873" s="8"/>
      <c r="K873" s="80"/>
      <c r="L873" s="80"/>
      <c r="M873" s="81">
        <f t="shared" si="40"/>
        <v>33695.4</v>
      </c>
      <c r="N873" s="81">
        <f t="shared" si="41"/>
        <v>20459.849999999999</v>
      </c>
    </row>
    <row r="874" spans="1:14" customFormat="1" ht="45" x14ac:dyDescent="0.25">
      <c r="A874" s="42">
        <v>841</v>
      </c>
      <c r="B874" s="22" t="s">
        <v>390</v>
      </c>
      <c r="C874" s="23">
        <v>102</v>
      </c>
      <c r="D874" s="22" t="s">
        <v>498</v>
      </c>
      <c r="E874" s="24" t="s">
        <v>591</v>
      </c>
      <c r="F874" s="72" t="s">
        <v>19</v>
      </c>
      <c r="G874" s="68">
        <v>0.02</v>
      </c>
      <c r="H874" s="78">
        <f t="shared" si="39"/>
        <v>27959</v>
      </c>
      <c r="I874" s="79">
        <v>559.17999999999995</v>
      </c>
      <c r="J874" s="8"/>
      <c r="K874" s="80"/>
      <c r="L874" s="80"/>
      <c r="M874" s="81">
        <f t="shared" si="40"/>
        <v>29818.97</v>
      </c>
      <c r="N874" s="81">
        <f t="shared" si="41"/>
        <v>596.38</v>
      </c>
    </row>
    <row r="875" spans="1:14" customFormat="1" ht="15" x14ac:dyDescent="0.25">
      <c r="A875" s="42">
        <v>842</v>
      </c>
      <c r="B875" s="22" t="s">
        <v>390</v>
      </c>
      <c r="C875" s="31">
        <v>102.1</v>
      </c>
      <c r="D875" s="22" t="s">
        <v>582</v>
      </c>
      <c r="E875" s="24" t="s">
        <v>583</v>
      </c>
      <c r="F875" s="72" t="s">
        <v>57</v>
      </c>
      <c r="G875" s="69">
        <v>2.2000000000000002</v>
      </c>
      <c r="H875" s="78">
        <f t="shared" si="39"/>
        <v>40.18</v>
      </c>
      <c r="I875" s="79">
        <v>88.39</v>
      </c>
      <c r="J875" s="8"/>
      <c r="K875" s="80"/>
      <c r="L875" s="80"/>
      <c r="M875" s="81">
        <f t="shared" si="40"/>
        <v>42.85</v>
      </c>
      <c r="N875" s="81">
        <f t="shared" si="41"/>
        <v>94.27</v>
      </c>
    </row>
    <row r="876" spans="1:14" customFormat="1" ht="30" x14ac:dyDescent="0.25">
      <c r="A876" s="42">
        <v>843</v>
      </c>
      <c r="B876" s="22" t="s">
        <v>390</v>
      </c>
      <c r="C876" s="23">
        <v>103</v>
      </c>
      <c r="D876" s="22" t="s">
        <v>494</v>
      </c>
      <c r="E876" s="24" t="s">
        <v>495</v>
      </c>
      <c r="F876" s="72" t="s">
        <v>19</v>
      </c>
      <c r="G876" s="65">
        <v>0.13850000000000001</v>
      </c>
      <c r="H876" s="78">
        <f t="shared" si="39"/>
        <v>30707.73</v>
      </c>
      <c r="I876" s="79">
        <v>4253.0200000000004</v>
      </c>
      <c r="J876" s="8"/>
      <c r="K876" s="80"/>
      <c r="L876" s="80"/>
      <c r="M876" s="81">
        <f t="shared" si="40"/>
        <v>32750.560000000001</v>
      </c>
      <c r="N876" s="81">
        <f t="shared" si="41"/>
        <v>4535.95</v>
      </c>
    </row>
    <row r="877" spans="1:14" customFormat="1" ht="15" x14ac:dyDescent="0.25">
      <c r="A877" s="42">
        <v>844</v>
      </c>
      <c r="B877" s="22" t="s">
        <v>390</v>
      </c>
      <c r="C877" s="31">
        <v>103.1</v>
      </c>
      <c r="D877" s="22" t="s">
        <v>360</v>
      </c>
      <c r="E877" s="24" t="s">
        <v>361</v>
      </c>
      <c r="F877" s="72" t="s">
        <v>41</v>
      </c>
      <c r="G877" s="75">
        <v>0.21190500000000001</v>
      </c>
      <c r="H877" s="78">
        <f t="shared" si="39"/>
        <v>5002.57</v>
      </c>
      <c r="I877" s="79">
        <v>1060.07</v>
      </c>
      <c r="J877" s="8"/>
      <c r="K877" s="80"/>
      <c r="L877" s="80"/>
      <c r="M877" s="81">
        <f t="shared" si="40"/>
        <v>5335.37</v>
      </c>
      <c r="N877" s="81">
        <f t="shared" si="41"/>
        <v>1130.5899999999999</v>
      </c>
    </row>
    <row r="878" spans="1:14" customFormat="1" ht="30" x14ac:dyDescent="0.25">
      <c r="A878" s="42">
        <v>845</v>
      </c>
      <c r="B878" s="22" t="s">
        <v>390</v>
      </c>
      <c r="C878" s="23">
        <v>104</v>
      </c>
      <c r="D878" s="22" t="s">
        <v>496</v>
      </c>
      <c r="E878" s="24" t="s">
        <v>497</v>
      </c>
      <c r="F878" s="72" t="s">
        <v>19</v>
      </c>
      <c r="G878" s="65">
        <v>0.13850000000000001</v>
      </c>
      <c r="H878" s="78">
        <f t="shared" si="39"/>
        <v>46310.400000000001</v>
      </c>
      <c r="I878" s="79">
        <v>6413.99</v>
      </c>
      <c r="J878" s="8"/>
      <c r="K878" s="80"/>
      <c r="L878" s="80"/>
      <c r="M878" s="81">
        <f t="shared" si="40"/>
        <v>49391.199999999997</v>
      </c>
      <c r="N878" s="81">
        <f t="shared" si="41"/>
        <v>6840.68</v>
      </c>
    </row>
    <row r="879" spans="1:14" customFormat="1" ht="15" x14ac:dyDescent="0.25">
      <c r="A879" s="42">
        <v>846</v>
      </c>
      <c r="B879" s="22" t="s">
        <v>390</v>
      </c>
      <c r="C879" s="31">
        <v>104.1</v>
      </c>
      <c r="D879" s="22" t="s">
        <v>360</v>
      </c>
      <c r="E879" s="24" t="s">
        <v>361</v>
      </c>
      <c r="F879" s="72" t="s">
        <v>41</v>
      </c>
      <c r="G879" s="75">
        <v>0.63571500000000003</v>
      </c>
      <c r="H879" s="78">
        <f t="shared" si="39"/>
        <v>5002.67</v>
      </c>
      <c r="I879" s="79">
        <v>3180.27</v>
      </c>
      <c r="J879" s="8"/>
      <c r="K879" s="80"/>
      <c r="L879" s="80"/>
      <c r="M879" s="81">
        <f t="shared" si="40"/>
        <v>5335.47</v>
      </c>
      <c r="N879" s="81">
        <f t="shared" si="41"/>
        <v>3391.84</v>
      </c>
    </row>
    <row r="880" spans="1:14" customFormat="1" ht="30" x14ac:dyDescent="0.25">
      <c r="A880" s="42">
        <v>847</v>
      </c>
      <c r="B880" s="22" t="s">
        <v>390</v>
      </c>
      <c r="C880" s="23">
        <v>105</v>
      </c>
      <c r="D880" s="22" t="s">
        <v>498</v>
      </c>
      <c r="E880" s="24" t="s">
        <v>499</v>
      </c>
      <c r="F880" s="72" t="s">
        <v>19</v>
      </c>
      <c r="G880" s="65">
        <v>8.9300000000000004E-2</v>
      </c>
      <c r="H880" s="78">
        <f t="shared" si="39"/>
        <v>27946.02</v>
      </c>
      <c r="I880" s="79">
        <v>2495.58</v>
      </c>
      <c r="J880" s="8"/>
      <c r="K880" s="80"/>
      <c r="L880" s="80"/>
      <c r="M880" s="81">
        <f t="shared" si="40"/>
        <v>29805.13</v>
      </c>
      <c r="N880" s="81">
        <f t="shared" si="41"/>
        <v>2661.6</v>
      </c>
    </row>
    <row r="881" spans="1:14" customFormat="1" ht="15" x14ac:dyDescent="0.25">
      <c r="A881" s="42">
        <v>848</v>
      </c>
      <c r="B881" s="22" t="s">
        <v>390</v>
      </c>
      <c r="C881" s="31">
        <v>105.1</v>
      </c>
      <c r="D881" s="22" t="s">
        <v>500</v>
      </c>
      <c r="E881" s="24" t="s">
        <v>501</v>
      </c>
      <c r="F881" s="72" t="s">
        <v>221</v>
      </c>
      <c r="G881" s="75">
        <v>-1.9646E-2</v>
      </c>
      <c r="H881" s="78">
        <f t="shared" si="39"/>
        <v>23056.6</v>
      </c>
      <c r="I881" s="79">
        <v>-452.97</v>
      </c>
      <c r="J881" s="8"/>
      <c r="K881" s="80"/>
      <c r="L881" s="80"/>
      <c r="M881" s="81">
        <f t="shared" si="40"/>
        <v>24590.44</v>
      </c>
      <c r="N881" s="81">
        <f t="shared" si="41"/>
        <v>-483.1</v>
      </c>
    </row>
    <row r="882" spans="1:14" customFormat="1" ht="15" x14ac:dyDescent="0.25">
      <c r="A882" s="42">
        <v>849</v>
      </c>
      <c r="B882" s="22" t="s">
        <v>390</v>
      </c>
      <c r="C882" s="31">
        <v>105.2</v>
      </c>
      <c r="D882" s="22" t="s">
        <v>502</v>
      </c>
      <c r="E882" s="24" t="s">
        <v>503</v>
      </c>
      <c r="F882" s="72" t="s">
        <v>221</v>
      </c>
      <c r="G882" s="75">
        <v>-1.4289999999999999E-3</v>
      </c>
      <c r="H882" s="78">
        <f t="shared" si="39"/>
        <v>38810.36</v>
      </c>
      <c r="I882" s="79">
        <v>-55.46</v>
      </c>
      <c r="J882" s="8"/>
      <c r="K882" s="80"/>
      <c r="L882" s="80"/>
      <c r="M882" s="81">
        <f t="shared" si="40"/>
        <v>41392.22</v>
      </c>
      <c r="N882" s="81">
        <f t="shared" si="41"/>
        <v>-59.15</v>
      </c>
    </row>
    <row r="883" spans="1:14" customFormat="1" ht="30" x14ac:dyDescent="0.25">
      <c r="A883" s="42">
        <v>850</v>
      </c>
      <c r="B883" s="22" t="s">
        <v>390</v>
      </c>
      <c r="C883" s="31">
        <v>105.3</v>
      </c>
      <c r="D883" s="22" t="s">
        <v>483</v>
      </c>
      <c r="E883" s="24" t="s">
        <v>484</v>
      </c>
      <c r="F883" s="72" t="s">
        <v>485</v>
      </c>
      <c r="G883" s="70">
        <v>2.6789999999999998</v>
      </c>
      <c r="H883" s="78">
        <f t="shared" si="39"/>
        <v>52.83</v>
      </c>
      <c r="I883" s="79">
        <v>141.54</v>
      </c>
      <c r="J883" s="8"/>
      <c r="K883" s="80"/>
      <c r="L883" s="80"/>
      <c r="M883" s="81">
        <f t="shared" si="40"/>
        <v>56.34</v>
      </c>
      <c r="N883" s="81">
        <f t="shared" si="41"/>
        <v>150.93</v>
      </c>
    </row>
    <row r="884" spans="1:14" customFormat="1" ht="15" x14ac:dyDescent="0.25">
      <c r="A884" s="42">
        <v>851</v>
      </c>
      <c r="B884" s="22" t="s">
        <v>390</v>
      </c>
      <c r="C884" s="31">
        <v>105.4</v>
      </c>
      <c r="D884" s="22" t="s">
        <v>504</v>
      </c>
      <c r="E884" s="24" t="s">
        <v>505</v>
      </c>
      <c r="F884" s="72" t="s">
        <v>57</v>
      </c>
      <c r="G884" s="70">
        <v>9.8230000000000004</v>
      </c>
      <c r="H884" s="78">
        <f t="shared" si="39"/>
        <v>178.47</v>
      </c>
      <c r="I884" s="79">
        <v>1753.11</v>
      </c>
      <c r="J884" s="8"/>
      <c r="K884" s="80"/>
      <c r="L884" s="80"/>
      <c r="M884" s="81">
        <f t="shared" si="40"/>
        <v>190.34</v>
      </c>
      <c r="N884" s="81">
        <f t="shared" si="41"/>
        <v>1869.71</v>
      </c>
    </row>
    <row r="885" spans="1:14" customFormat="1" ht="30" x14ac:dyDescent="0.25">
      <c r="A885" s="42">
        <v>852</v>
      </c>
      <c r="B885" s="22" t="s">
        <v>390</v>
      </c>
      <c r="C885" s="23">
        <v>106</v>
      </c>
      <c r="D885" s="22" t="s">
        <v>494</v>
      </c>
      <c r="E885" s="24" t="s">
        <v>540</v>
      </c>
      <c r="F885" s="72" t="s">
        <v>19</v>
      </c>
      <c r="G885" s="65">
        <v>0.13850000000000001</v>
      </c>
      <c r="H885" s="78">
        <f t="shared" si="39"/>
        <v>30707.73</v>
      </c>
      <c r="I885" s="79">
        <v>4253.0200000000004</v>
      </c>
      <c r="J885" s="8"/>
      <c r="K885" s="80"/>
      <c r="L885" s="80"/>
      <c r="M885" s="81">
        <f t="shared" si="40"/>
        <v>32750.560000000001</v>
      </c>
      <c r="N885" s="81">
        <f t="shared" si="41"/>
        <v>4535.95</v>
      </c>
    </row>
    <row r="886" spans="1:14" customFormat="1" ht="15" x14ac:dyDescent="0.25">
      <c r="A886" s="42">
        <v>853</v>
      </c>
      <c r="B886" s="22" t="s">
        <v>390</v>
      </c>
      <c r="C886" s="31">
        <v>106.1</v>
      </c>
      <c r="D886" s="22" t="s">
        <v>360</v>
      </c>
      <c r="E886" s="24" t="s">
        <v>361</v>
      </c>
      <c r="F886" s="72" t="s">
        <v>41</v>
      </c>
      <c r="G886" s="75">
        <v>0.21190500000000001</v>
      </c>
      <c r="H886" s="78">
        <f t="shared" si="39"/>
        <v>5002.57</v>
      </c>
      <c r="I886" s="79">
        <v>1060.07</v>
      </c>
      <c r="J886" s="8"/>
      <c r="K886" s="80"/>
      <c r="L886" s="80"/>
      <c r="M886" s="81">
        <f t="shared" si="40"/>
        <v>5335.37</v>
      </c>
      <c r="N886" s="81">
        <f t="shared" si="41"/>
        <v>1130.5899999999999</v>
      </c>
    </row>
    <row r="887" spans="1:14" customFormat="1" ht="30" x14ac:dyDescent="0.25">
      <c r="A887" s="42">
        <v>854</v>
      </c>
      <c r="B887" s="22" t="s">
        <v>390</v>
      </c>
      <c r="C887" s="23">
        <v>107</v>
      </c>
      <c r="D887" s="22" t="s">
        <v>496</v>
      </c>
      <c r="E887" s="24" t="s">
        <v>497</v>
      </c>
      <c r="F887" s="72" t="s">
        <v>19</v>
      </c>
      <c r="G887" s="65">
        <v>0.13850000000000001</v>
      </c>
      <c r="H887" s="78">
        <f t="shared" si="39"/>
        <v>15437.91</v>
      </c>
      <c r="I887" s="79">
        <v>2138.15</v>
      </c>
      <c r="J887" s="8"/>
      <c r="K887" s="80"/>
      <c r="L887" s="80"/>
      <c r="M887" s="81">
        <f t="shared" si="40"/>
        <v>16464.919999999998</v>
      </c>
      <c r="N887" s="81">
        <f t="shared" si="41"/>
        <v>2280.39</v>
      </c>
    </row>
    <row r="888" spans="1:14" customFormat="1" ht="15" x14ac:dyDescent="0.25">
      <c r="A888" s="42">
        <v>855</v>
      </c>
      <c r="B888" s="22" t="s">
        <v>390</v>
      </c>
      <c r="C888" s="31">
        <v>107.1</v>
      </c>
      <c r="D888" s="22" t="s">
        <v>360</v>
      </c>
      <c r="E888" s="24" t="s">
        <v>361</v>
      </c>
      <c r="F888" s="72" t="s">
        <v>41</v>
      </c>
      <c r="G888" s="75">
        <v>0.21190500000000001</v>
      </c>
      <c r="H888" s="78">
        <f t="shared" si="39"/>
        <v>5002.57</v>
      </c>
      <c r="I888" s="79">
        <v>1060.07</v>
      </c>
      <c r="J888" s="8"/>
      <c r="K888" s="80"/>
      <c r="L888" s="80"/>
      <c r="M888" s="81">
        <f t="shared" si="40"/>
        <v>5335.37</v>
      </c>
      <c r="N888" s="81">
        <f t="shared" si="41"/>
        <v>1130.5899999999999</v>
      </c>
    </row>
    <row r="889" spans="1:14" customFormat="1" ht="45" x14ac:dyDescent="0.25">
      <c r="A889" s="42">
        <v>856</v>
      </c>
      <c r="B889" s="22" t="s">
        <v>390</v>
      </c>
      <c r="C889" s="23">
        <v>108</v>
      </c>
      <c r="D889" s="22" t="s">
        <v>507</v>
      </c>
      <c r="E889" s="24" t="s">
        <v>508</v>
      </c>
      <c r="F889" s="72" t="s">
        <v>19</v>
      </c>
      <c r="G889" s="70">
        <v>2.1999999999999999E-2</v>
      </c>
      <c r="H889" s="78">
        <f t="shared" si="39"/>
        <v>33747.730000000003</v>
      </c>
      <c r="I889" s="79">
        <v>742.45</v>
      </c>
      <c r="J889" s="8"/>
      <c r="K889" s="80"/>
      <c r="L889" s="80"/>
      <c r="M889" s="81">
        <f t="shared" si="40"/>
        <v>35992.79</v>
      </c>
      <c r="N889" s="81">
        <f t="shared" si="41"/>
        <v>791.84</v>
      </c>
    </row>
    <row r="890" spans="1:14" customFormat="1" ht="15" x14ac:dyDescent="0.25">
      <c r="A890" s="42">
        <v>857</v>
      </c>
      <c r="B890" s="22" t="s">
        <v>390</v>
      </c>
      <c r="C890" s="31">
        <v>108.1</v>
      </c>
      <c r="D890" s="22" t="s">
        <v>509</v>
      </c>
      <c r="E890" s="24" t="s">
        <v>510</v>
      </c>
      <c r="F890" s="72" t="s">
        <v>41</v>
      </c>
      <c r="G890" s="74">
        <v>0.32207999999999998</v>
      </c>
      <c r="H890" s="78">
        <f t="shared" si="39"/>
        <v>854.6</v>
      </c>
      <c r="I890" s="79">
        <v>275.25</v>
      </c>
      <c r="J890" s="8"/>
      <c r="K890" s="80"/>
      <c r="L890" s="80"/>
      <c r="M890" s="81">
        <f t="shared" si="40"/>
        <v>911.45</v>
      </c>
      <c r="N890" s="81">
        <f t="shared" si="41"/>
        <v>293.56</v>
      </c>
    </row>
    <row r="891" spans="1:14" customFormat="1" ht="30" x14ac:dyDescent="0.25">
      <c r="A891" s="42">
        <v>858</v>
      </c>
      <c r="B891" s="22" t="s">
        <v>390</v>
      </c>
      <c r="C891" s="23">
        <v>109</v>
      </c>
      <c r="D891" s="22" t="s">
        <v>511</v>
      </c>
      <c r="E891" s="24" t="s">
        <v>512</v>
      </c>
      <c r="F891" s="72" t="s">
        <v>19</v>
      </c>
      <c r="G891" s="70">
        <v>2.1999999999999999E-2</v>
      </c>
      <c r="H891" s="78">
        <f t="shared" si="39"/>
        <v>2305.4499999999998</v>
      </c>
      <c r="I891" s="79">
        <v>50.72</v>
      </c>
      <c r="J891" s="8"/>
      <c r="K891" s="80"/>
      <c r="L891" s="80"/>
      <c r="M891" s="81">
        <f t="shared" si="40"/>
        <v>2458.8200000000002</v>
      </c>
      <c r="N891" s="81">
        <f t="shared" si="41"/>
        <v>54.09</v>
      </c>
    </row>
    <row r="892" spans="1:14" customFormat="1" ht="15" x14ac:dyDescent="0.25">
      <c r="A892" s="42">
        <v>859</v>
      </c>
      <c r="B892" s="22" t="s">
        <v>390</v>
      </c>
      <c r="C892" s="31">
        <v>109.1</v>
      </c>
      <c r="D892" s="22" t="s">
        <v>509</v>
      </c>
      <c r="E892" s="24" t="s">
        <v>510</v>
      </c>
      <c r="F892" s="72" t="s">
        <v>41</v>
      </c>
      <c r="G892" s="74">
        <v>8.0519999999999994E-2</v>
      </c>
      <c r="H892" s="78">
        <f t="shared" si="39"/>
        <v>854.45</v>
      </c>
      <c r="I892" s="79">
        <v>68.8</v>
      </c>
      <c r="J892" s="8"/>
      <c r="K892" s="80"/>
      <c r="L892" s="80"/>
      <c r="M892" s="81">
        <f t="shared" si="40"/>
        <v>911.29</v>
      </c>
      <c r="N892" s="81">
        <f t="shared" si="41"/>
        <v>73.38</v>
      </c>
    </row>
    <row r="893" spans="1:14" customFormat="1" ht="45" x14ac:dyDescent="0.25">
      <c r="A893" s="42">
        <v>860</v>
      </c>
      <c r="B893" s="22" t="s">
        <v>390</v>
      </c>
      <c r="C893" s="23">
        <v>110</v>
      </c>
      <c r="D893" s="22" t="s">
        <v>513</v>
      </c>
      <c r="E893" s="24" t="s">
        <v>514</v>
      </c>
      <c r="F893" s="72" t="s">
        <v>19</v>
      </c>
      <c r="G893" s="70">
        <v>2.1999999999999999E-2</v>
      </c>
      <c r="H893" s="78">
        <f t="shared" si="39"/>
        <v>18874.09</v>
      </c>
      <c r="I893" s="79">
        <v>415.23</v>
      </c>
      <c r="J893" s="8"/>
      <c r="K893" s="80"/>
      <c r="L893" s="80"/>
      <c r="M893" s="81">
        <f t="shared" si="40"/>
        <v>20129.689999999999</v>
      </c>
      <c r="N893" s="81">
        <f t="shared" si="41"/>
        <v>442.85</v>
      </c>
    </row>
    <row r="894" spans="1:14" customFormat="1" ht="15" x14ac:dyDescent="0.25">
      <c r="A894" s="42">
        <v>861</v>
      </c>
      <c r="B894" s="22" t="s">
        <v>390</v>
      </c>
      <c r="C894" s="31">
        <v>110.1</v>
      </c>
      <c r="D894" s="22" t="s">
        <v>515</v>
      </c>
      <c r="E894" s="24" t="s">
        <v>516</v>
      </c>
      <c r="F894" s="72" t="s">
        <v>41</v>
      </c>
      <c r="G894" s="70">
        <v>1.0999999999999999E-2</v>
      </c>
      <c r="H894" s="78">
        <f t="shared" si="39"/>
        <v>933.64</v>
      </c>
      <c r="I894" s="79">
        <v>10.27</v>
      </c>
      <c r="J894" s="8"/>
      <c r="K894" s="80"/>
      <c r="L894" s="80"/>
      <c r="M894" s="81">
        <f t="shared" si="40"/>
        <v>995.75</v>
      </c>
      <c r="N894" s="81">
        <f t="shared" si="41"/>
        <v>10.95</v>
      </c>
    </row>
    <row r="895" spans="1:14" customFormat="1" ht="45" x14ac:dyDescent="0.25">
      <c r="A895" s="42">
        <v>862</v>
      </c>
      <c r="B895" s="22" t="s">
        <v>390</v>
      </c>
      <c r="C895" s="31">
        <v>110.2</v>
      </c>
      <c r="D895" s="22" t="s">
        <v>517</v>
      </c>
      <c r="E895" s="24" t="s">
        <v>518</v>
      </c>
      <c r="F895" s="72" t="s">
        <v>221</v>
      </c>
      <c r="G895" s="74">
        <v>0.15708</v>
      </c>
      <c r="H895" s="78">
        <f t="shared" si="39"/>
        <v>4072.51</v>
      </c>
      <c r="I895" s="79">
        <v>639.71</v>
      </c>
      <c r="J895" s="8"/>
      <c r="K895" s="80"/>
      <c r="L895" s="80"/>
      <c r="M895" s="81">
        <f t="shared" si="40"/>
        <v>4343.43</v>
      </c>
      <c r="N895" s="81">
        <f t="shared" si="41"/>
        <v>682.27</v>
      </c>
    </row>
    <row r="896" spans="1:14" customFormat="1" ht="30" x14ac:dyDescent="0.25">
      <c r="A896" s="42">
        <v>863</v>
      </c>
      <c r="B896" s="22" t="s">
        <v>390</v>
      </c>
      <c r="C896" s="23">
        <v>111</v>
      </c>
      <c r="D896" s="22" t="s">
        <v>519</v>
      </c>
      <c r="E896" s="24" t="s">
        <v>520</v>
      </c>
      <c r="F896" s="72" t="s">
        <v>19</v>
      </c>
      <c r="G896" s="70">
        <v>2.1999999999999999E-2</v>
      </c>
      <c r="H896" s="78">
        <f t="shared" ref="H896:H957" si="42">I896/G896</f>
        <v>10996.82</v>
      </c>
      <c r="I896" s="79">
        <v>241.93</v>
      </c>
      <c r="J896" s="8"/>
      <c r="K896" s="80"/>
      <c r="L896" s="80"/>
      <c r="M896" s="81">
        <f t="shared" ref="M896:M957" si="43">H896*$J$9*$K$9</f>
        <v>11728.38</v>
      </c>
      <c r="N896" s="81">
        <f t="shared" ref="N896:N957" si="44">G896*M896</f>
        <v>258.02</v>
      </c>
    </row>
    <row r="897" spans="1:14" customFormat="1" ht="45" x14ac:dyDescent="0.25">
      <c r="A897" s="42">
        <v>864</v>
      </c>
      <c r="B897" s="22" t="s">
        <v>390</v>
      </c>
      <c r="C897" s="31">
        <v>111.1</v>
      </c>
      <c r="D897" s="22" t="s">
        <v>517</v>
      </c>
      <c r="E897" s="24" t="s">
        <v>518</v>
      </c>
      <c r="F897" s="72" t="s">
        <v>221</v>
      </c>
      <c r="G897" s="74">
        <v>0.10648000000000001</v>
      </c>
      <c r="H897" s="78">
        <f t="shared" si="42"/>
        <v>4072.41</v>
      </c>
      <c r="I897" s="79">
        <v>433.63</v>
      </c>
      <c r="J897" s="8"/>
      <c r="K897" s="80"/>
      <c r="L897" s="80"/>
      <c r="M897" s="81">
        <f t="shared" si="43"/>
        <v>4343.33</v>
      </c>
      <c r="N897" s="81">
        <f t="shared" si="44"/>
        <v>462.48</v>
      </c>
    </row>
    <row r="898" spans="1:14" customFormat="1" ht="30" x14ac:dyDescent="0.25">
      <c r="A898" s="42">
        <v>865</v>
      </c>
      <c r="B898" s="22" t="s">
        <v>390</v>
      </c>
      <c r="C898" s="23">
        <v>112</v>
      </c>
      <c r="D898" s="22" t="s">
        <v>541</v>
      </c>
      <c r="E898" s="24" t="s">
        <v>542</v>
      </c>
      <c r="F898" s="72" t="s">
        <v>78</v>
      </c>
      <c r="G898" s="65">
        <v>0.3049</v>
      </c>
      <c r="H898" s="78">
        <f t="shared" si="42"/>
        <v>217756.35</v>
      </c>
      <c r="I898" s="79">
        <v>66393.91</v>
      </c>
      <c r="J898" s="8"/>
      <c r="K898" s="80"/>
      <c r="L898" s="80"/>
      <c r="M898" s="81">
        <f t="shared" si="43"/>
        <v>232242.57</v>
      </c>
      <c r="N898" s="81">
        <f t="shared" si="44"/>
        <v>70810.759999999995</v>
      </c>
    </row>
    <row r="899" spans="1:14" customFormat="1" ht="15" x14ac:dyDescent="0.25">
      <c r="A899" s="42">
        <v>866</v>
      </c>
      <c r="B899" s="22" t="s">
        <v>390</v>
      </c>
      <c r="C899" s="31">
        <v>112.1</v>
      </c>
      <c r="D899" s="22" t="s">
        <v>360</v>
      </c>
      <c r="E899" s="24" t="s">
        <v>543</v>
      </c>
      <c r="F899" s="72" t="s">
        <v>41</v>
      </c>
      <c r="G899" s="65">
        <v>3.0499999999999999E-2</v>
      </c>
      <c r="H899" s="78">
        <f t="shared" si="42"/>
        <v>5001.97</v>
      </c>
      <c r="I899" s="79">
        <v>152.56</v>
      </c>
      <c r="J899" s="8"/>
      <c r="K899" s="80"/>
      <c r="L899" s="80"/>
      <c r="M899" s="81">
        <f t="shared" si="43"/>
        <v>5334.73</v>
      </c>
      <c r="N899" s="81">
        <f t="shared" si="44"/>
        <v>162.71</v>
      </c>
    </row>
    <row r="900" spans="1:14" customFormat="1" ht="15" x14ac:dyDescent="0.25">
      <c r="A900" s="42">
        <v>867</v>
      </c>
      <c r="B900" s="22" t="s">
        <v>390</v>
      </c>
      <c r="C900" s="31">
        <v>112.2</v>
      </c>
      <c r="D900" s="22" t="s">
        <v>544</v>
      </c>
      <c r="E900" s="24" t="s">
        <v>545</v>
      </c>
      <c r="F900" s="72" t="s">
        <v>41</v>
      </c>
      <c r="G900" s="75">
        <v>-0.40551700000000002</v>
      </c>
      <c r="H900" s="78">
        <f t="shared" si="42"/>
        <v>3704.58</v>
      </c>
      <c r="I900" s="79">
        <v>-1502.27</v>
      </c>
      <c r="J900" s="8"/>
      <c r="K900" s="80"/>
      <c r="L900" s="80"/>
      <c r="M900" s="81">
        <f t="shared" si="43"/>
        <v>3951.03</v>
      </c>
      <c r="N900" s="81">
        <f t="shared" si="44"/>
        <v>-1602.21</v>
      </c>
    </row>
    <row r="901" spans="1:14" customFormat="1" ht="30" x14ac:dyDescent="0.25">
      <c r="A901" s="42">
        <v>868</v>
      </c>
      <c r="B901" s="22" t="s">
        <v>390</v>
      </c>
      <c r="C901" s="31">
        <v>112.3</v>
      </c>
      <c r="D901" s="22" t="s">
        <v>547</v>
      </c>
      <c r="E901" s="24" t="s">
        <v>548</v>
      </c>
      <c r="F901" s="72" t="s">
        <v>41</v>
      </c>
      <c r="G901" s="70">
        <v>0.14399999999999999</v>
      </c>
      <c r="H901" s="78">
        <f t="shared" si="42"/>
        <v>4496.32</v>
      </c>
      <c r="I901" s="79">
        <v>647.47</v>
      </c>
      <c r="J901" s="8"/>
      <c r="K901" s="80"/>
      <c r="L901" s="80"/>
      <c r="M901" s="81">
        <f t="shared" si="43"/>
        <v>4795.4399999999996</v>
      </c>
      <c r="N901" s="81">
        <f t="shared" si="44"/>
        <v>690.54</v>
      </c>
    </row>
    <row r="902" spans="1:14" customFormat="1" ht="15" x14ac:dyDescent="0.25">
      <c r="A902" s="42">
        <v>869</v>
      </c>
      <c r="B902" s="22" t="s">
        <v>390</v>
      </c>
      <c r="C902" s="31">
        <v>112.4</v>
      </c>
      <c r="D902" s="22" t="s">
        <v>392</v>
      </c>
      <c r="E902" s="24" t="s">
        <v>546</v>
      </c>
      <c r="F902" s="72" t="s">
        <v>41</v>
      </c>
      <c r="G902" s="69">
        <v>0.5</v>
      </c>
      <c r="H902" s="78">
        <f t="shared" si="42"/>
        <v>3946.94</v>
      </c>
      <c r="I902" s="79">
        <v>1973.47</v>
      </c>
      <c r="J902" s="8"/>
      <c r="K902" s="80"/>
      <c r="L902" s="80"/>
      <c r="M902" s="81">
        <f t="shared" si="43"/>
        <v>4209.51</v>
      </c>
      <c r="N902" s="81">
        <f t="shared" si="44"/>
        <v>2104.7600000000002</v>
      </c>
    </row>
    <row r="903" spans="1:14" customFormat="1" ht="45" x14ac:dyDescent="0.25">
      <c r="A903" s="42">
        <v>870</v>
      </c>
      <c r="B903" s="22" t="s">
        <v>390</v>
      </c>
      <c r="C903" s="31">
        <v>112.5</v>
      </c>
      <c r="D903" s="22" t="s">
        <v>551</v>
      </c>
      <c r="E903" s="24" t="s">
        <v>552</v>
      </c>
      <c r="F903" s="72" t="s">
        <v>156</v>
      </c>
      <c r="G903" s="71">
        <v>2</v>
      </c>
      <c r="H903" s="78">
        <f t="shared" si="42"/>
        <v>4055.04</v>
      </c>
      <c r="I903" s="79">
        <v>8110.08</v>
      </c>
      <c r="J903" s="8"/>
      <c r="K903" s="80"/>
      <c r="L903" s="80"/>
      <c r="M903" s="81">
        <f t="shared" si="43"/>
        <v>4324.8</v>
      </c>
      <c r="N903" s="81">
        <f t="shared" si="44"/>
        <v>8649.6</v>
      </c>
    </row>
    <row r="904" spans="1:14" customFormat="1" ht="45" x14ac:dyDescent="0.25">
      <c r="A904" s="42">
        <v>871</v>
      </c>
      <c r="B904" s="22" t="s">
        <v>390</v>
      </c>
      <c r="C904" s="31">
        <v>112.6</v>
      </c>
      <c r="D904" s="22" t="s">
        <v>549</v>
      </c>
      <c r="E904" s="24" t="s">
        <v>550</v>
      </c>
      <c r="F904" s="72" t="s">
        <v>156</v>
      </c>
      <c r="G904" s="71">
        <v>3</v>
      </c>
      <c r="H904" s="78">
        <f t="shared" si="42"/>
        <v>2691.55</v>
      </c>
      <c r="I904" s="79">
        <v>8074.65</v>
      </c>
      <c r="J904" s="8"/>
      <c r="K904" s="80"/>
      <c r="L904" s="80"/>
      <c r="M904" s="81">
        <f t="shared" si="43"/>
        <v>2870.61</v>
      </c>
      <c r="N904" s="81">
        <f t="shared" si="44"/>
        <v>8611.83</v>
      </c>
    </row>
    <row r="905" spans="1:14" customFormat="1" ht="30" x14ac:dyDescent="0.25">
      <c r="A905" s="42">
        <v>872</v>
      </c>
      <c r="B905" s="22" t="s">
        <v>390</v>
      </c>
      <c r="C905" s="31">
        <v>112.7</v>
      </c>
      <c r="D905" s="22" t="s">
        <v>434</v>
      </c>
      <c r="E905" s="24" t="s">
        <v>435</v>
      </c>
      <c r="F905" s="72" t="s">
        <v>156</v>
      </c>
      <c r="G905" s="71">
        <v>2</v>
      </c>
      <c r="H905" s="78">
        <f t="shared" si="42"/>
        <v>491.79</v>
      </c>
      <c r="I905" s="79">
        <v>983.57</v>
      </c>
      <c r="J905" s="8"/>
      <c r="K905" s="80"/>
      <c r="L905" s="80"/>
      <c r="M905" s="81">
        <f t="shared" si="43"/>
        <v>524.51</v>
      </c>
      <c r="N905" s="81">
        <f t="shared" si="44"/>
        <v>1049.02</v>
      </c>
    </row>
    <row r="906" spans="1:14" customFormat="1" ht="30" x14ac:dyDescent="0.25">
      <c r="A906" s="42">
        <v>873</v>
      </c>
      <c r="B906" s="22" t="s">
        <v>390</v>
      </c>
      <c r="C906" s="31">
        <v>112.8</v>
      </c>
      <c r="D906" s="22" t="s">
        <v>436</v>
      </c>
      <c r="E906" s="24" t="s">
        <v>437</v>
      </c>
      <c r="F906" s="72" t="s">
        <v>156</v>
      </c>
      <c r="G906" s="71">
        <v>3</v>
      </c>
      <c r="H906" s="78">
        <f t="shared" si="42"/>
        <v>401.52</v>
      </c>
      <c r="I906" s="79">
        <v>1204.55</v>
      </c>
      <c r="J906" s="8"/>
      <c r="K906" s="80"/>
      <c r="L906" s="80"/>
      <c r="M906" s="81">
        <f t="shared" si="43"/>
        <v>428.23</v>
      </c>
      <c r="N906" s="81">
        <f t="shared" si="44"/>
        <v>1284.69</v>
      </c>
    </row>
    <row r="907" spans="1:14" customFormat="1" ht="15" x14ac:dyDescent="0.25">
      <c r="A907" s="42">
        <v>874</v>
      </c>
      <c r="B907" s="22" t="s">
        <v>390</v>
      </c>
      <c r="C907" s="31">
        <v>112.9</v>
      </c>
      <c r="D907" s="22" t="s">
        <v>444</v>
      </c>
      <c r="E907" s="24" t="s">
        <v>592</v>
      </c>
      <c r="F907" s="72" t="s">
        <v>156</v>
      </c>
      <c r="G907" s="71">
        <v>1</v>
      </c>
      <c r="H907" s="78">
        <f t="shared" si="42"/>
        <v>2905.7</v>
      </c>
      <c r="I907" s="79">
        <v>2905.7</v>
      </c>
      <c r="J907" s="8"/>
      <c r="K907" s="80"/>
      <c r="L907" s="80"/>
      <c r="M907" s="81">
        <f t="shared" si="43"/>
        <v>3099</v>
      </c>
      <c r="N907" s="81">
        <f t="shared" si="44"/>
        <v>3099</v>
      </c>
    </row>
    <row r="908" spans="1:14" customFormat="1" ht="15" x14ac:dyDescent="0.25">
      <c r="A908" s="42">
        <v>875</v>
      </c>
      <c r="B908" s="22" t="s">
        <v>390</v>
      </c>
      <c r="C908" s="30">
        <v>112.1</v>
      </c>
      <c r="D908" s="22" t="s">
        <v>440</v>
      </c>
      <c r="E908" s="24" t="s">
        <v>441</v>
      </c>
      <c r="F908" s="72" t="s">
        <v>221</v>
      </c>
      <c r="G908" s="65">
        <v>1.0699999999999999E-2</v>
      </c>
      <c r="H908" s="78">
        <f t="shared" si="42"/>
        <v>59931.78</v>
      </c>
      <c r="I908" s="79">
        <v>641.27</v>
      </c>
      <c r="J908" s="8"/>
      <c r="K908" s="80"/>
      <c r="L908" s="80"/>
      <c r="M908" s="81">
        <f t="shared" si="43"/>
        <v>63918.74</v>
      </c>
      <c r="N908" s="81">
        <f t="shared" si="44"/>
        <v>683.93</v>
      </c>
    </row>
    <row r="909" spans="1:14" customFormat="1" ht="45" x14ac:dyDescent="0.25">
      <c r="A909" s="42">
        <v>876</v>
      </c>
      <c r="B909" s="22" t="s">
        <v>390</v>
      </c>
      <c r="C909" s="23">
        <v>113</v>
      </c>
      <c r="D909" s="22" t="s">
        <v>560</v>
      </c>
      <c r="E909" s="24" t="s">
        <v>561</v>
      </c>
      <c r="F909" s="72" t="s">
        <v>44</v>
      </c>
      <c r="G909" s="68">
        <v>0.01</v>
      </c>
      <c r="H909" s="78">
        <f t="shared" si="42"/>
        <v>666382</v>
      </c>
      <c r="I909" s="79">
        <v>6663.82</v>
      </c>
      <c r="J909" s="8"/>
      <c r="K909" s="80"/>
      <c r="L909" s="80"/>
      <c r="M909" s="81">
        <f t="shared" si="43"/>
        <v>710713</v>
      </c>
      <c r="N909" s="81">
        <f t="shared" si="44"/>
        <v>7107.13</v>
      </c>
    </row>
    <row r="910" spans="1:14" customFormat="1" ht="60" x14ac:dyDescent="0.25">
      <c r="A910" s="42">
        <v>877</v>
      </c>
      <c r="B910" s="22" t="s">
        <v>390</v>
      </c>
      <c r="C910" s="23">
        <v>114</v>
      </c>
      <c r="D910" s="22" t="s">
        <v>562</v>
      </c>
      <c r="E910" s="24" t="s">
        <v>563</v>
      </c>
      <c r="F910" s="72" t="s">
        <v>44</v>
      </c>
      <c r="G910" s="68">
        <v>0.01</v>
      </c>
      <c r="H910" s="78">
        <f t="shared" si="42"/>
        <v>4331</v>
      </c>
      <c r="I910" s="79">
        <v>43.31</v>
      </c>
      <c r="J910" s="8"/>
      <c r="K910" s="80"/>
      <c r="L910" s="80"/>
      <c r="M910" s="81">
        <f t="shared" si="43"/>
        <v>4619.12</v>
      </c>
      <c r="N910" s="81">
        <f t="shared" si="44"/>
        <v>46.19</v>
      </c>
    </row>
    <row r="911" spans="1:14" customFormat="1" ht="60" x14ac:dyDescent="0.25">
      <c r="A911" s="42">
        <v>878</v>
      </c>
      <c r="B911" s="22" t="s">
        <v>390</v>
      </c>
      <c r="C911" s="31">
        <v>114.1</v>
      </c>
      <c r="D911" s="22" t="s">
        <v>564</v>
      </c>
      <c r="E911" s="24" t="s">
        <v>565</v>
      </c>
      <c r="F911" s="72" t="s">
        <v>97</v>
      </c>
      <c r="G911" s="69">
        <v>0.3</v>
      </c>
      <c r="H911" s="78">
        <f t="shared" si="42"/>
        <v>6820.07</v>
      </c>
      <c r="I911" s="79">
        <v>2046.02</v>
      </c>
      <c r="J911" s="8"/>
      <c r="K911" s="80"/>
      <c r="L911" s="80"/>
      <c r="M911" s="81">
        <f t="shared" si="43"/>
        <v>7273.77</v>
      </c>
      <c r="N911" s="81">
        <f t="shared" si="44"/>
        <v>2182.13</v>
      </c>
    </row>
    <row r="912" spans="1:14" customFormat="1" ht="45" x14ac:dyDescent="0.25">
      <c r="A912" s="42">
        <v>879</v>
      </c>
      <c r="B912" s="22" t="s">
        <v>390</v>
      </c>
      <c r="C912" s="23">
        <v>115</v>
      </c>
      <c r="D912" s="22" t="s">
        <v>560</v>
      </c>
      <c r="E912" s="24" t="s">
        <v>566</v>
      </c>
      <c r="F912" s="72" t="s">
        <v>44</v>
      </c>
      <c r="G912" s="68">
        <v>0.01</v>
      </c>
      <c r="H912" s="78">
        <f t="shared" si="42"/>
        <v>458207</v>
      </c>
      <c r="I912" s="79">
        <v>4582.07</v>
      </c>
      <c r="J912" s="8"/>
      <c r="K912" s="80"/>
      <c r="L912" s="80"/>
      <c r="M912" s="81">
        <f t="shared" si="43"/>
        <v>488689.18</v>
      </c>
      <c r="N912" s="81">
        <f t="shared" si="44"/>
        <v>4886.8900000000003</v>
      </c>
    </row>
    <row r="913" spans="1:14" customFormat="1" ht="60" x14ac:dyDescent="0.25">
      <c r="A913" s="42">
        <v>880</v>
      </c>
      <c r="B913" s="22" t="s">
        <v>390</v>
      </c>
      <c r="C913" s="31">
        <v>115.1</v>
      </c>
      <c r="D913" s="22" t="s">
        <v>567</v>
      </c>
      <c r="E913" s="24" t="s">
        <v>568</v>
      </c>
      <c r="F913" s="72" t="s">
        <v>97</v>
      </c>
      <c r="G913" s="68">
        <v>0.25</v>
      </c>
      <c r="H913" s="78">
        <f t="shared" si="42"/>
        <v>2299.16</v>
      </c>
      <c r="I913" s="79">
        <v>574.79</v>
      </c>
      <c r="J913" s="8"/>
      <c r="K913" s="80"/>
      <c r="L913" s="80"/>
      <c r="M913" s="81">
        <f t="shared" si="43"/>
        <v>2452.11</v>
      </c>
      <c r="N913" s="81">
        <f t="shared" si="44"/>
        <v>613.03</v>
      </c>
    </row>
    <row r="914" spans="1:14" customFormat="1" ht="30" x14ac:dyDescent="0.25">
      <c r="A914" s="42">
        <v>881</v>
      </c>
      <c r="B914" s="22" t="s">
        <v>390</v>
      </c>
      <c r="C914" s="23">
        <v>116</v>
      </c>
      <c r="D914" s="22" t="s">
        <v>458</v>
      </c>
      <c r="E914" s="24" t="s">
        <v>593</v>
      </c>
      <c r="F914" s="72" t="s">
        <v>221</v>
      </c>
      <c r="G914" s="65">
        <v>7.8299999999999995E-2</v>
      </c>
      <c r="H914" s="78">
        <f t="shared" si="42"/>
        <v>254113.15</v>
      </c>
      <c r="I914" s="79">
        <v>19897.060000000001</v>
      </c>
      <c r="J914" s="8"/>
      <c r="K914" s="80"/>
      <c r="L914" s="80"/>
      <c r="M914" s="81">
        <f t="shared" si="43"/>
        <v>271018</v>
      </c>
      <c r="N914" s="81">
        <f t="shared" si="44"/>
        <v>21220.71</v>
      </c>
    </row>
    <row r="915" spans="1:14" customFormat="1" ht="30" x14ac:dyDescent="0.25">
      <c r="A915" s="42">
        <v>882</v>
      </c>
      <c r="B915" s="22" t="s">
        <v>390</v>
      </c>
      <c r="C915" s="31">
        <v>116.1</v>
      </c>
      <c r="D915" s="22" t="s">
        <v>460</v>
      </c>
      <c r="E915" s="24" t="s">
        <v>461</v>
      </c>
      <c r="F915" s="72" t="s">
        <v>221</v>
      </c>
      <c r="G915" s="65">
        <v>-7.8299999999999995E-2</v>
      </c>
      <c r="H915" s="78">
        <f t="shared" si="42"/>
        <v>32276.12</v>
      </c>
      <c r="I915" s="79">
        <v>-2527.2199999999998</v>
      </c>
      <c r="J915" s="8"/>
      <c r="K915" s="80"/>
      <c r="L915" s="80"/>
      <c r="M915" s="81">
        <f t="shared" si="43"/>
        <v>34423.29</v>
      </c>
      <c r="N915" s="81">
        <f t="shared" si="44"/>
        <v>-2695.34</v>
      </c>
    </row>
    <row r="916" spans="1:14" customFormat="1" ht="60" x14ac:dyDescent="0.25">
      <c r="A916" s="42">
        <v>883</v>
      </c>
      <c r="B916" s="22" t="s">
        <v>390</v>
      </c>
      <c r="C916" s="31">
        <v>116.2</v>
      </c>
      <c r="D916" s="22" t="s">
        <v>453</v>
      </c>
      <c r="E916" s="24" t="s">
        <v>570</v>
      </c>
      <c r="F916" s="72" t="s">
        <v>221</v>
      </c>
      <c r="G916" s="65">
        <v>7.8299999999999995E-2</v>
      </c>
      <c r="H916" s="78">
        <f t="shared" si="42"/>
        <v>47634.36</v>
      </c>
      <c r="I916" s="79">
        <v>3729.77</v>
      </c>
      <c r="J916" s="8"/>
      <c r="K916" s="80"/>
      <c r="L916" s="80"/>
      <c r="M916" s="81">
        <f t="shared" si="43"/>
        <v>50803.23</v>
      </c>
      <c r="N916" s="81">
        <f t="shared" si="44"/>
        <v>3977.89</v>
      </c>
    </row>
    <row r="917" spans="1:14" customFormat="1" ht="30" x14ac:dyDescent="0.25">
      <c r="A917" s="42">
        <v>884</v>
      </c>
      <c r="B917" s="22" t="s">
        <v>390</v>
      </c>
      <c r="C917" s="23">
        <v>117</v>
      </c>
      <c r="D917" s="22" t="s">
        <v>464</v>
      </c>
      <c r="E917" s="24" t="s">
        <v>465</v>
      </c>
      <c r="F917" s="72" t="s">
        <v>19</v>
      </c>
      <c r="G917" s="70">
        <v>3.7999999999999999E-2</v>
      </c>
      <c r="H917" s="78">
        <f t="shared" si="42"/>
        <v>7243.68</v>
      </c>
      <c r="I917" s="79">
        <v>275.26</v>
      </c>
      <c r="J917" s="8"/>
      <c r="K917" s="80"/>
      <c r="L917" s="80"/>
      <c r="M917" s="81">
        <f t="shared" si="43"/>
        <v>7725.57</v>
      </c>
      <c r="N917" s="81">
        <f t="shared" si="44"/>
        <v>293.57</v>
      </c>
    </row>
    <row r="918" spans="1:14" customFormat="1" ht="30" x14ac:dyDescent="0.25">
      <c r="A918" s="42">
        <v>885</v>
      </c>
      <c r="B918" s="22" t="s">
        <v>390</v>
      </c>
      <c r="C918" s="23">
        <v>118</v>
      </c>
      <c r="D918" s="22" t="s">
        <v>466</v>
      </c>
      <c r="E918" s="24" t="s">
        <v>467</v>
      </c>
      <c r="F918" s="72" t="s">
        <v>19</v>
      </c>
      <c r="G918" s="70">
        <v>3.7999999999999999E-2</v>
      </c>
      <c r="H918" s="78">
        <f t="shared" si="42"/>
        <v>5769.21</v>
      </c>
      <c r="I918" s="79">
        <v>219.23</v>
      </c>
      <c r="J918" s="8"/>
      <c r="K918" s="80"/>
      <c r="L918" s="80"/>
      <c r="M918" s="81">
        <f t="shared" si="43"/>
        <v>6153.01</v>
      </c>
      <c r="N918" s="81">
        <f t="shared" si="44"/>
        <v>233.81</v>
      </c>
    </row>
    <row r="919" spans="1:14" customFormat="1" ht="30" x14ac:dyDescent="0.25">
      <c r="A919" s="42">
        <v>886</v>
      </c>
      <c r="B919" s="22" t="s">
        <v>390</v>
      </c>
      <c r="C919" s="23">
        <v>119</v>
      </c>
      <c r="D919" s="22" t="s">
        <v>473</v>
      </c>
      <c r="E919" s="24" t="s">
        <v>474</v>
      </c>
      <c r="F919" s="72" t="s">
        <v>19</v>
      </c>
      <c r="G919" s="70">
        <v>1.7999999999999999E-2</v>
      </c>
      <c r="H919" s="78">
        <f t="shared" si="42"/>
        <v>38522.78</v>
      </c>
      <c r="I919" s="79">
        <v>693.41</v>
      </c>
      <c r="J919" s="8"/>
      <c r="K919" s="80"/>
      <c r="L919" s="80"/>
      <c r="M919" s="81">
        <f t="shared" si="43"/>
        <v>41085.5</v>
      </c>
      <c r="N919" s="81">
        <f t="shared" si="44"/>
        <v>739.54</v>
      </c>
    </row>
    <row r="920" spans="1:14" customFormat="1" ht="15" x14ac:dyDescent="0.25">
      <c r="A920" s="42">
        <v>887</v>
      </c>
      <c r="B920" s="22" t="s">
        <v>390</v>
      </c>
      <c r="C920" s="31">
        <v>119.1</v>
      </c>
      <c r="D920" s="22" t="s">
        <v>360</v>
      </c>
      <c r="E920" s="24" t="s">
        <v>361</v>
      </c>
      <c r="F920" s="72" t="s">
        <v>41</v>
      </c>
      <c r="G920" s="65">
        <v>3.6700000000000003E-2</v>
      </c>
      <c r="H920" s="78">
        <f t="shared" si="42"/>
        <v>5003</v>
      </c>
      <c r="I920" s="79">
        <v>183.61</v>
      </c>
      <c r="J920" s="8"/>
      <c r="K920" s="80"/>
      <c r="L920" s="80"/>
      <c r="M920" s="81">
        <f t="shared" si="43"/>
        <v>5335.82</v>
      </c>
      <c r="N920" s="81">
        <f t="shared" si="44"/>
        <v>195.82</v>
      </c>
    </row>
    <row r="921" spans="1:14" customFormat="1" ht="30" x14ac:dyDescent="0.25">
      <c r="A921" s="42">
        <v>888</v>
      </c>
      <c r="B921" s="22" t="s">
        <v>390</v>
      </c>
      <c r="C921" s="23">
        <v>120</v>
      </c>
      <c r="D921" s="22" t="s">
        <v>473</v>
      </c>
      <c r="E921" s="24" t="s">
        <v>491</v>
      </c>
      <c r="F921" s="72" t="s">
        <v>19</v>
      </c>
      <c r="G921" s="70">
        <v>1.7999999999999999E-2</v>
      </c>
      <c r="H921" s="78">
        <f t="shared" si="42"/>
        <v>38522.78</v>
      </c>
      <c r="I921" s="79">
        <v>693.41</v>
      </c>
      <c r="J921" s="8"/>
      <c r="K921" s="80"/>
      <c r="L921" s="80"/>
      <c r="M921" s="81">
        <f t="shared" si="43"/>
        <v>41085.5</v>
      </c>
      <c r="N921" s="81">
        <f t="shared" si="44"/>
        <v>739.54</v>
      </c>
    </row>
    <row r="922" spans="1:14" customFormat="1" ht="15" x14ac:dyDescent="0.25">
      <c r="A922" s="42">
        <v>889</v>
      </c>
      <c r="B922" s="22" t="s">
        <v>390</v>
      </c>
      <c r="C922" s="31">
        <v>120.1</v>
      </c>
      <c r="D922" s="22" t="s">
        <v>360</v>
      </c>
      <c r="E922" s="24" t="s">
        <v>361</v>
      </c>
      <c r="F922" s="72" t="s">
        <v>41</v>
      </c>
      <c r="G922" s="65">
        <v>3.6700000000000003E-2</v>
      </c>
      <c r="H922" s="78">
        <f t="shared" si="42"/>
        <v>5003</v>
      </c>
      <c r="I922" s="79">
        <v>183.61</v>
      </c>
      <c r="J922" s="8"/>
      <c r="K922" s="80"/>
      <c r="L922" s="80"/>
      <c r="M922" s="81">
        <f t="shared" si="43"/>
        <v>5335.82</v>
      </c>
      <c r="N922" s="81">
        <f t="shared" si="44"/>
        <v>195.82</v>
      </c>
    </row>
    <row r="923" spans="1:14" customFormat="1" ht="45" x14ac:dyDescent="0.25">
      <c r="A923" s="42">
        <v>890</v>
      </c>
      <c r="B923" s="22" t="s">
        <v>390</v>
      </c>
      <c r="C923" s="23">
        <v>121</v>
      </c>
      <c r="D923" s="22" t="s">
        <v>475</v>
      </c>
      <c r="E923" s="24" t="s">
        <v>571</v>
      </c>
      <c r="F923" s="72" t="s">
        <v>19</v>
      </c>
      <c r="G923" s="70">
        <v>3.7999999999999999E-2</v>
      </c>
      <c r="H923" s="78">
        <f t="shared" si="42"/>
        <v>42487.37</v>
      </c>
      <c r="I923" s="79">
        <v>1614.52</v>
      </c>
      <c r="J923" s="8"/>
      <c r="K923" s="80"/>
      <c r="L923" s="80"/>
      <c r="M923" s="81">
        <f t="shared" si="43"/>
        <v>45313.84</v>
      </c>
      <c r="N923" s="81">
        <f t="shared" si="44"/>
        <v>1721.93</v>
      </c>
    </row>
    <row r="924" spans="1:14" customFormat="1" ht="15" x14ac:dyDescent="0.25">
      <c r="A924" s="42">
        <v>891</v>
      </c>
      <c r="B924" s="22" t="s">
        <v>390</v>
      </c>
      <c r="C924" s="31">
        <v>121.1</v>
      </c>
      <c r="D924" s="22" t="s">
        <v>477</v>
      </c>
      <c r="E924" s="24" t="s">
        <v>478</v>
      </c>
      <c r="F924" s="72" t="s">
        <v>221</v>
      </c>
      <c r="G924" s="75">
        <v>-7.2199999999999999E-4</v>
      </c>
      <c r="H924" s="78">
        <f t="shared" si="42"/>
        <v>10844.88</v>
      </c>
      <c r="I924" s="79">
        <v>-7.83</v>
      </c>
      <c r="J924" s="8"/>
      <c r="K924" s="80"/>
      <c r="L924" s="80"/>
      <c r="M924" s="81">
        <f t="shared" si="43"/>
        <v>11566.33</v>
      </c>
      <c r="N924" s="81">
        <f t="shared" si="44"/>
        <v>-8.35</v>
      </c>
    </row>
    <row r="925" spans="1:14" customFormat="1" ht="15" x14ac:dyDescent="0.25">
      <c r="A925" s="42">
        <v>892</v>
      </c>
      <c r="B925" s="22" t="s">
        <v>390</v>
      </c>
      <c r="C925" s="31">
        <v>121.2</v>
      </c>
      <c r="D925" s="22" t="s">
        <v>479</v>
      </c>
      <c r="E925" s="24" t="s">
        <v>480</v>
      </c>
      <c r="F925" s="72" t="s">
        <v>221</v>
      </c>
      <c r="G925" s="75">
        <v>-5.9659999999999999E-3</v>
      </c>
      <c r="H925" s="78">
        <f t="shared" si="42"/>
        <v>10471</v>
      </c>
      <c r="I925" s="79">
        <v>-62.47</v>
      </c>
      <c r="J925" s="8"/>
      <c r="K925" s="80"/>
      <c r="L925" s="80"/>
      <c r="M925" s="81">
        <f t="shared" si="43"/>
        <v>11167.58</v>
      </c>
      <c r="N925" s="81">
        <f t="shared" si="44"/>
        <v>-66.63</v>
      </c>
    </row>
    <row r="926" spans="1:14" customFormat="1" ht="15" x14ac:dyDescent="0.25">
      <c r="A926" s="42">
        <v>893</v>
      </c>
      <c r="B926" s="22" t="s">
        <v>390</v>
      </c>
      <c r="C926" s="31">
        <v>121.3</v>
      </c>
      <c r="D926" s="22" t="s">
        <v>481</v>
      </c>
      <c r="E926" s="24" t="s">
        <v>482</v>
      </c>
      <c r="F926" s="72" t="s">
        <v>221</v>
      </c>
      <c r="G926" s="75">
        <v>-2.166E-3</v>
      </c>
      <c r="H926" s="78">
        <f t="shared" si="42"/>
        <v>39450.6</v>
      </c>
      <c r="I926" s="79">
        <v>-85.45</v>
      </c>
      <c r="J926" s="8"/>
      <c r="K926" s="80"/>
      <c r="L926" s="80"/>
      <c r="M926" s="81">
        <f t="shared" si="43"/>
        <v>42075.05</v>
      </c>
      <c r="N926" s="81">
        <f t="shared" si="44"/>
        <v>-91.13</v>
      </c>
    </row>
    <row r="927" spans="1:14" customFormat="1" ht="30" x14ac:dyDescent="0.25">
      <c r="A927" s="42">
        <v>894</v>
      </c>
      <c r="B927" s="22" t="s">
        <v>390</v>
      </c>
      <c r="C927" s="31">
        <v>121.4</v>
      </c>
      <c r="D927" s="22" t="s">
        <v>483</v>
      </c>
      <c r="E927" s="24" t="s">
        <v>572</v>
      </c>
      <c r="F927" s="72" t="s">
        <v>485</v>
      </c>
      <c r="G927" s="68">
        <v>1.1399999999999999</v>
      </c>
      <c r="H927" s="78">
        <f t="shared" si="42"/>
        <v>52.82</v>
      </c>
      <c r="I927" s="79">
        <v>60.22</v>
      </c>
      <c r="J927" s="8"/>
      <c r="K927" s="80"/>
      <c r="L927" s="80"/>
      <c r="M927" s="81">
        <f t="shared" si="43"/>
        <v>56.33</v>
      </c>
      <c r="N927" s="81">
        <f t="shared" si="44"/>
        <v>64.22</v>
      </c>
    </row>
    <row r="928" spans="1:14" customFormat="1" ht="45" x14ac:dyDescent="0.25">
      <c r="A928" s="42">
        <v>895</v>
      </c>
      <c r="B928" s="22" t="s">
        <v>390</v>
      </c>
      <c r="C928" s="23">
        <v>122</v>
      </c>
      <c r="D928" s="22" t="s">
        <v>489</v>
      </c>
      <c r="E928" s="24" t="s">
        <v>490</v>
      </c>
      <c r="F928" s="72" t="s">
        <v>19</v>
      </c>
      <c r="G928" s="70">
        <v>3.7999999999999999E-2</v>
      </c>
      <c r="H928" s="78">
        <f t="shared" si="42"/>
        <v>115756.58</v>
      </c>
      <c r="I928" s="79">
        <v>4398.75</v>
      </c>
      <c r="J928" s="8"/>
      <c r="K928" s="80"/>
      <c r="L928" s="80"/>
      <c r="M928" s="81">
        <f t="shared" si="43"/>
        <v>123457.28</v>
      </c>
      <c r="N928" s="81">
        <f t="shared" si="44"/>
        <v>4691.38</v>
      </c>
    </row>
    <row r="929" spans="1:14" customFormat="1" ht="15" x14ac:dyDescent="0.25">
      <c r="A929" s="42">
        <v>896</v>
      </c>
      <c r="B929" s="22" t="s">
        <v>390</v>
      </c>
      <c r="C929" s="31">
        <v>122.1</v>
      </c>
      <c r="D929" s="22" t="s">
        <v>479</v>
      </c>
      <c r="E929" s="24" t="s">
        <v>480</v>
      </c>
      <c r="F929" s="72" t="s">
        <v>221</v>
      </c>
      <c r="G929" s="75">
        <v>-2.3712E-2</v>
      </c>
      <c r="H929" s="78">
        <f t="shared" si="42"/>
        <v>10470.23</v>
      </c>
      <c r="I929" s="79">
        <v>-248.27</v>
      </c>
      <c r="J929" s="8"/>
      <c r="K929" s="80"/>
      <c r="L929" s="80"/>
      <c r="M929" s="81">
        <f t="shared" si="43"/>
        <v>11166.76</v>
      </c>
      <c r="N929" s="81">
        <f t="shared" si="44"/>
        <v>-264.79000000000002</v>
      </c>
    </row>
    <row r="930" spans="1:14" customFormat="1" ht="45" x14ac:dyDescent="0.25">
      <c r="A930" s="42">
        <v>897</v>
      </c>
      <c r="B930" s="22" t="s">
        <v>390</v>
      </c>
      <c r="C930" s="31">
        <v>122.2</v>
      </c>
      <c r="D930" s="22" t="s">
        <v>486</v>
      </c>
      <c r="E930" s="24" t="s">
        <v>573</v>
      </c>
      <c r="F930" s="72" t="s">
        <v>488</v>
      </c>
      <c r="G930" s="71">
        <v>57</v>
      </c>
      <c r="H930" s="78">
        <f t="shared" si="42"/>
        <v>87.08</v>
      </c>
      <c r="I930" s="79">
        <v>4963.37</v>
      </c>
      <c r="J930" s="8"/>
      <c r="K930" s="80"/>
      <c r="L930" s="80"/>
      <c r="M930" s="81">
        <f t="shared" si="43"/>
        <v>92.87</v>
      </c>
      <c r="N930" s="81">
        <f t="shared" si="44"/>
        <v>5293.59</v>
      </c>
    </row>
    <row r="931" spans="1:14" customFormat="1" ht="45" x14ac:dyDescent="0.25">
      <c r="A931" s="42">
        <v>898</v>
      </c>
      <c r="B931" s="22" t="s">
        <v>390</v>
      </c>
      <c r="C931" s="23">
        <v>123</v>
      </c>
      <c r="D931" s="22" t="s">
        <v>574</v>
      </c>
      <c r="E931" s="24" t="s">
        <v>575</v>
      </c>
      <c r="F931" s="72" t="s">
        <v>19</v>
      </c>
      <c r="G931" s="70">
        <v>1.7999999999999999E-2</v>
      </c>
      <c r="H931" s="78">
        <f t="shared" si="42"/>
        <v>10274.44</v>
      </c>
      <c r="I931" s="79">
        <v>184.94</v>
      </c>
      <c r="J931" s="8"/>
      <c r="K931" s="80"/>
      <c r="L931" s="80"/>
      <c r="M931" s="81">
        <f t="shared" si="43"/>
        <v>10957.95</v>
      </c>
      <c r="N931" s="81">
        <f t="shared" si="44"/>
        <v>197.24</v>
      </c>
    </row>
    <row r="932" spans="1:14" customFormat="1" ht="30" x14ac:dyDescent="0.25">
      <c r="A932" s="42">
        <v>899</v>
      </c>
      <c r="B932" s="22" t="s">
        <v>390</v>
      </c>
      <c r="C932" s="23">
        <v>124</v>
      </c>
      <c r="D932" s="22" t="s">
        <v>492</v>
      </c>
      <c r="E932" s="24" t="s">
        <v>493</v>
      </c>
      <c r="F932" s="72" t="s">
        <v>19</v>
      </c>
      <c r="G932" s="65">
        <v>0.1978</v>
      </c>
      <c r="H932" s="78">
        <f t="shared" si="42"/>
        <v>31591.66</v>
      </c>
      <c r="I932" s="79">
        <v>6248.83</v>
      </c>
      <c r="J932" s="8"/>
      <c r="K932" s="80"/>
      <c r="L932" s="80"/>
      <c r="M932" s="81">
        <f t="shared" si="43"/>
        <v>33693.29</v>
      </c>
      <c r="N932" s="81">
        <f t="shared" si="44"/>
        <v>6664.53</v>
      </c>
    </row>
    <row r="933" spans="1:14" customFormat="1" ht="45" x14ac:dyDescent="0.25">
      <c r="A933" s="42">
        <v>900</v>
      </c>
      <c r="B933" s="22" t="s">
        <v>390</v>
      </c>
      <c r="C933" s="23">
        <v>125</v>
      </c>
      <c r="D933" s="22" t="s">
        <v>576</v>
      </c>
      <c r="E933" s="24" t="s">
        <v>577</v>
      </c>
      <c r="F933" s="72" t="s">
        <v>19</v>
      </c>
      <c r="G933" s="68">
        <v>0.17</v>
      </c>
      <c r="H933" s="78">
        <f t="shared" si="42"/>
        <v>84085.119999999995</v>
      </c>
      <c r="I933" s="79">
        <v>14294.47</v>
      </c>
      <c r="J933" s="8"/>
      <c r="K933" s="80"/>
      <c r="L933" s="80"/>
      <c r="M933" s="81">
        <f t="shared" si="43"/>
        <v>89678.87</v>
      </c>
      <c r="N933" s="81">
        <f t="shared" si="44"/>
        <v>15245.41</v>
      </c>
    </row>
    <row r="934" spans="1:14" customFormat="1" ht="45" x14ac:dyDescent="0.25">
      <c r="A934" s="42">
        <v>901</v>
      </c>
      <c r="B934" s="22" t="s">
        <v>390</v>
      </c>
      <c r="C934" s="23">
        <v>126</v>
      </c>
      <c r="D934" s="22" t="s">
        <v>578</v>
      </c>
      <c r="E934" s="24" t="s">
        <v>579</v>
      </c>
      <c r="F934" s="72" t="s">
        <v>57</v>
      </c>
      <c r="G934" s="69">
        <v>7.5</v>
      </c>
      <c r="H934" s="78">
        <f t="shared" si="42"/>
        <v>1493.27</v>
      </c>
      <c r="I934" s="79">
        <v>11199.53</v>
      </c>
      <c r="J934" s="8"/>
      <c r="K934" s="80"/>
      <c r="L934" s="80"/>
      <c r="M934" s="81">
        <f t="shared" si="43"/>
        <v>1592.61</v>
      </c>
      <c r="N934" s="81">
        <f t="shared" si="44"/>
        <v>11944.58</v>
      </c>
    </row>
    <row r="935" spans="1:14" customFormat="1" ht="15" x14ac:dyDescent="0.25">
      <c r="A935" s="42">
        <v>902</v>
      </c>
      <c r="B935" s="22" t="s">
        <v>390</v>
      </c>
      <c r="C935" s="31">
        <v>126.1</v>
      </c>
      <c r="D935" s="22" t="s">
        <v>580</v>
      </c>
      <c r="E935" s="24" t="s">
        <v>581</v>
      </c>
      <c r="F935" s="72" t="s">
        <v>57</v>
      </c>
      <c r="G935" s="68">
        <v>-8.25</v>
      </c>
      <c r="H935" s="78">
        <f t="shared" si="42"/>
        <v>76.930000000000007</v>
      </c>
      <c r="I935" s="79">
        <v>-634.70000000000005</v>
      </c>
      <c r="J935" s="8"/>
      <c r="K935" s="80"/>
      <c r="L935" s="80"/>
      <c r="M935" s="81">
        <f t="shared" si="43"/>
        <v>82.05</v>
      </c>
      <c r="N935" s="81">
        <f t="shared" si="44"/>
        <v>-676.91</v>
      </c>
    </row>
    <row r="936" spans="1:14" customFormat="1" ht="15" x14ac:dyDescent="0.25">
      <c r="A936" s="42">
        <v>903</v>
      </c>
      <c r="B936" s="22" t="s">
        <v>390</v>
      </c>
      <c r="C936" s="31">
        <v>126.2</v>
      </c>
      <c r="D936" s="22" t="s">
        <v>582</v>
      </c>
      <c r="E936" s="24" t="s">
        <v>583</v>
      </c>
      <c r="F936" s="72" t="s">
        <v>57</v>
      </c>
      <c r="G936" s="68">
        <v>8.25</v>
      </c>
      <c r="H936" s="78">
        <f t="shared" si="42"/>
        <v>40.19</v>
      </c>
      <c r="I936" s="79">
        <v>331.59</v>
      </c>
      <c r="J936" s="8"/>
      <c r="K936" s="80"/>
      <c r="L936" s="80"/>
      <c r="M936" s="81">
        <f t="shared" si="43"/>
        <v>42.86</v>
      </c>
      <c r="N936" s="81">
        <f t="shared" si="44"/>
        <v>353.6</v>
      </c>
    </row>
    <row r="937" spans="1:14" customFormat="1" ht="45" x14ac:dyDescent="0.25">
      <c r="A937" s="42">
        <v>904</v>
      </c>
      <c r="B937" s="22" t="s">
        <v>390</v>
      </c>
      <c r="C937" s="23">
        <v>127</v>
      </c>
      <c r="D937" s="22" t="s">
        <v>507</v>
      </c>
      <c r="E937" s="24" t="s">
        <v>508</v>
      </c>
      <c r="F937" s="72" t="s">
        <v>19</v>
      </c>
      <c r="G937" s="70">
        <v>1.0999999999999999E-2</v>
      </c>
      <c r="H937" s="78">
        <f t="shared" si="42"/>
        <v>33778.18</v>
      </c>
      <c r="I937" s="79">
        <v>371.56</v>
      </c>
      <c r="J937" s="8"/>
      <c r="K937" s="80"/>
      <c r="L937" s="80"/>
      <c r="M937" s="81">
        <f t="shared" si="43"/>
        <v>36025.269999999997</v>
      </c>
      <c r="N937" s="81">
        <f t="shared" si="44"/>
        <v>396.28</v>
      </c>
    </row>
    <row r="938" spans="1:14" customFormat="1" ht="15" x14ac:dyDescent="0.25">
      <c r="A938" s="42">
        <v>905</v>
      </c>
      <c r="B938" s="22" t="s">
        <v>390</v>
      </c>
      <c r="C938" s="31">
        <v>127.1</v>
      </c>
      <c r="D938" s="22" t="s">
        <v>509</v>
      </c>
      <c r="E938" s="24" t="s">
        <v>510</v>
      </c>
      <c r="F938" s="72" t="s">
        <v>41</v>
      </c>
      <c r="G938" s="74">
        <v>0.16103999999999999</v>
      </c>
      <c r="H938" s="78">
        <f t="shared" si="42"/>
        <v>854.82</v>
      </c>
      <c r="I938" s="79">
        <v>137.66</v>
      </c>
      <c r="J938" s="8"/>
      <c r="K938" s="80"/>
      <c r="L938" s="80"/>
      <c r="M938" s="81">
        <f t="shared" si="43"/>
        <v>911.69</v>
      </c>
      <c r="N938" s="81">
        <f t="shared" si="44"/>
        <v>146.82</v>
      </c>
    </row>
    <row r="939" spans="1:14" customFormat="1" ht="30" x14ac:dyDescent="0.25">
      <c r="A939" s="42">
        <v>906</v>
      </c>
      <c r="B939" s="22" t="s">
        <v>390</v>
      </c>
      <c r="C939" s="23">
        <v>128</v>
      </c>
      <c r="D939" s="22" t="s">
        <v>511</v>
      </c>
      <c r="E939" s="24" t="s">
        <v>512</v>
      </c>
      <c r="F939" s="72" t="s">
        <v>19</v>
      </c>
      <c r="G939" s="70">
        <v>1.0999999999999999E-2</v>
      </c>
      <c r="H939" s="78">
        <f t="shared" si="42"/>
        <v>2243.64</v>
      </c>
      <c r="I939" s="79">
        <v>24.68</v>
      </c>
      <c r="J939" s="8"/>
      <c r="K939" s="80"/>
      <c r="L939" s="80"/>
      <c r="M939" s="81">
        <f t="shared" si="43"/>
        <v>2392.9</v>
      </c>
      <c r="N939" s="81">
        <f t="shared" si="44"/>
        <v>26.32</v>
      </c>
    </row>
    <row r="940" spans="1:14" customFormat="1" ht="15" x14ac:dyDescent="0.25">
      <c r="A940" s="42">
        <v>907</v>
      </c>
      <c r="B940" s="22" t="s">
        <v>390</v>
      </c>
      <c r="C940" s="31">
        <v>128.1</v>
      </c>
      <c r="D940" s="22" t="s">
        <v>509</v>
      </c>
      <c r="E940" s="24" t="s">
        <v>510</v>
      </c>
      <c r="F940" s="72" t="s">
        <v>41</v>
      </c>
      <c r="G940" s="74">
        <v>4.0259999999999997E-2</v>
      </c>
      <c r="H940" s="78">
        <f t="shared" si="42"/>
        <v>855.19</v>
      </c>
      <c r="I940" s="79">
        <v>34.43</v>
      </c>
      <c r="J940" s="8"/>
      <c r="K940" s="80"/>
      <c r="L940" s="80"/>
      <c r="M940" s="81">
        <f t="shared" si="43"/>
        <v>912.08</v>
      </c>
      <c r="N940" s="81">
        <f t="shared" si="44"/>
        <v>36.72</v>
      </c>
    </row>
    <row r="941" spans="1:14" customFormat="1" ht="45" x14ac:dyDescent="0.25">
      <c r="A941" s="42">
        <v>908</v>
      </c>
      <c r="B941" s="22" t="s">
        <v>390</v>
      </c>
      <c r="C941" s="23">
        <v>129</v>
      </c>
      <c r="D941" s="22" t="s">
        <v>513</v>
      </c>
      <c r="E941" s="24" t="s">
        <v>514</v>
      </c>
      <c r="F941" s="72" t="s">
        <v>19</v>
      </c>
      <c r="G941" s="70">
        <v>1.0999999999999999E-2</v>
      </c>
      <c r="H941" s="78">
        <f t="shared" si="42"/>
        <v>18873.64</v>
      </c>
      <c r="I941" s="79">
        <v>207.61</v>
      </c>
      <c r="J941" s="8"/>
      <c r="K941" s="80"/>
      <c r="L941" s="80"/>
      <c r="M941" s="81">
        <f t="shared" si="43"/>
        <v>20129.21</v>
      </c>
      <c r="N941" s="81">
        <f t="shared" si="44"/>
        <v>221.42</v>
      </c>
    </row>
    <row r="942" spans="1:14" customFormat="1" ht="15" x14ac:dyDescent="0.25">
      <c r="A942" s="42">
        <v>909</v>
      </c>
      <c r="B942" s="22" t="s">
        <v>390</v>
      </c>
      <c r="C942" s="31">
        <v>129.1</v>
      </c>
      <c r="D942" s="22" t="s">
        <v>515</v>
      </c>
      <c r="E942" s="24" t="s">
        <v>516</v>
      </c>
      <c r="F942" s="72" t="s">
        <v>41</v>
      </c>
      <c r="G942" s="68">
        <v>0.01</v>
      </c>
      <c r="H942" s="78">
        <f t="shared" si="42"/>
        <v>933</v>
      </c>
      <c r="I942" s="79">
        <v>9.33</v>
      </c>
      <c r="J942" s="8"/>
      <c r="K942" s="80"/>
      <c r="L942" s="80"/>
      <c r="M942" s="81">
        <f t="shared" si="43"/>
        <v>995.07</v>
      </c>
      <c r="N942" s="81">
        <f t="shared" si="44"/>
        <v>9.9499999999999993</v>
      </c>
    </row>
    <row r="943" spans="1:14" customFormat="1" ht="45" x14ac:dyDescent="0.25">
      <c r="A943" s="42">
        <v>910</v>
      </c>
      <c r="B943" s="22" t="s">
        <v>390</v>
      </c>
      <c r="C943" s="31">
        <v>129.19999999999999</v>
      </c>
      <c r="D943" s="22" t="s">
        <v>517</v>
      </c>
      <c r="E943" s="24" t="s">
        <v>518</v>
      </c>
      <c r="F943" s="72" t="s">
        <v>221</v>
      </c>
      <c r="G943" s="74">
        <v>7.8539999999999999E-2</v>
      </c>
      <c r="H943" s="78">
        <f t="shared" si="42"/>
        <v>4072.07</v>
      </c>
      <c r="I943" s="79">
        <v>319.82</v>
      </c>
      <c r="J943" s="8"/>
      <c r="K943" s="80"/>
      <c r="L943" s="80"/>
      <c r="M943" s="81">
        <f t="shared" si="43"/>
        <v>4342.96</v>
      </c>
      <c r="N943" s="81">
        <f t="shared" si="44"/>
        <v>341.1</v>
      </c>
    </row>
    <row r="944" spans="1:14" customFormat="1" ht="30" x14ac:dyDescent="0.25">
      <c r="A944" s="42">
        <v>911</v>
      </c>
      <c r="B944" s="22" t="s">
        <v>390</v>
      </c>
      <c r="C944" s="23">
        <v>130</v>
      </c>
      <c r="D944" s="22" t="s">
        <v>519</v>
      </c>
      <c r="E944" s="24" t="s">
        <v>520</v>
      </c>
      <c r="F944" s="72" t="s">
        <v>19</v>
      </c>
      <c r="G944" s="70">
        <v>1.0999999999999999E-2</v>
      </c>
      <c r="H944" s="78">
        <f t="shared" si="42"/>
        <v>11063.64</v>
      </c>
      <c r="I944" s="79">
        <v>121.7</v>
      </c>
      <c r="J944" s="8"/>
      <c r="K944" s="80"/>
      <c r="L944" s="80"/>
      <c r="M944" s="81">
        <f t="shared" si="43"/>
        <v>11799.65</v>
      </c>
      <c r="N944" s="81">
        <f t="shared" si="44"/>
        <v>129.80000000000001</v>
      </c>
    </row>
    <row r="945" spans="1:14" customFormat="1" ht="45" x14ac:dyDescent="0.25">
      <c r="A945" s="42">
        <v>912</v>
      </c>
      <c r="B945" s="22" t="s">
        <v>390</v>
      </c>
      <c r="C945" s="31">
        <v>130.1</v>
      </c>
      <c r="D945" s="22" t="s">
        <v>517</v>
      </c>
      <c r="E945" s="24" t="s">
        <v>518</v>
      </c>
      <c r="F945" s="72" t="s">
        <v>221</v>
      </c>
      <c r="G945" s="74">
        <v>5.3240000000000003E-2</v>
      </c>
      <c r="H945" s="78">
        <f t="shared" si="42"/>
        <v>4073.07</v>
      </c>
      <c r="I945" s="79">
        <v>216.85</v>
      </c>
      <c r="J945" s="8"/>
      <c r="K945" s="80"/>
      <c r="L945" s="80"/>
      <c r="M945" s="81">
        <f t="shared" si="43"/>
        <v>4344.03</v>
      </c>
      <c r="N945" s="81">
        <f t="shared" si="44"/>
        <v>231.28</v>
      </c>
    </row>
    <row r="946" spans="1:14" customFormat="1" ht="30" x14ac:dyDescent="0.25">
      <c r="A946" s="42">
        <v>913</v>
      </c>
      <c r="B946" s="22" t="s">
        <v>390</v>
      </c>
      <c r="C946" s="23">
        <v>131</v>
      </c>
      <c r="D946" s="22" t="s">
        <v>394</v>
      </c>
      <c r="E946" s="24" t="s">
        <v>395</v>
      </c>
      <c r="F946" s="72" t="s">
        <v>14</v>
      </c>
      <c r="G946" s="70">
        <v>0.184</v>
      </c>
      <c r="H946" s="78">
        <f t="shared" si="42"/>
        <v>1356823.59</v>
      </c>
      <c r="I946" s="79">
        <v>249655.54</v>
      </c>
      <c r="J946" s="8"/>
      <c r="K946" s="80"/>
      <c r="L946" s="80"/>
      <c r="M946" s="81">
        <f t="shared" si="43"/>
        <v>1447086.15</v>
      </c>
      <c r="N946" s="81">
        <f t="shared" si="44"/>
        <v>266263.84999999998</v>
      </c>
    </row>
    <row r="947" spans="1:14" customFormat="1" ht="15" x14ac:dyDescent="0.25">
      <c r="A947" s="42">
        <v>914</v>
      </c>
      <c r="B947" s="22" t="s">
        <v>390</v>
      </c>
      <c r="C947" s="31">
        <v>131.1</v>
      </c>
      <c r="D947" s="22" t="s">
        <v>396</v>
      </c>
      <c r="E947" s="24" t="s">
        <v>397</v>
      </c>
      <c r="F947" s="72" t="s">
        <v>41</v>
      </c>
      <c r="G947" s="70">
        <v>-18.675999999999998</v>
      </c>
      <c r="H947" s="78">
        <f t="shared" si="42"/>
        <v>3874.25</v>
      </c>
      <c r="I947" s="79">
        <v>-72355.520000000004</v>
      </c>
      <c r="J947" s="8"/>
      <c r="K947" s="80"/>
      <c r="L947" s="80"/>
      <c r="M947" s="81">
        <f t="shared" si="43"/>
        <v>4131.9799999999996</v>
      </c>
      <c r="N947" s="81">
        <f t="shared" si="44"/>
        <v>-77168.86</v>
      </c>
    </row>
    <row r="948" spans="1:14" customFormat="1" ht="15" x14ac:dyDescent="0.25">
      <c r="A948" s="42">
        <v>915</v>
      </c>
      <c r="B948" s="22" t="s">
        <v>390</v>
      </c>
      <c r="C948" s="31">
        <v>131.19999999999999</v>
      </c>
      <c r="D948" s="22" t="s">
        <v>398</v>
      </c>
      <c r="E948" s="24" t="s">
        <v>399</v>
      </c>
      <c r="F948" s="72" t="s">
        <v>41</v>
      </c>
      <c r="G948" s="68">
        <v>18.68</v>
      </c>
      <c r="H948" s="78">
        <f t="shared" si="42"/>
        <v>4996.8599999999997</v>
      </c>
      <c r="I948" s="79">
        <v>93341.3</v>
      </c>
      <c r="J948" s="8"/>
      <c r="K948" s="80"/>
      <c r="L948" s="80"/>
      <c r="M948" s="81">
        <f t="shared" si="43"/>
        <v>5329.28</v>
      </c>
      <c r="N948" s="81">
        <f t="shared" si="44"/>
        <v>99550.95</v>
      </c>
    </row>
    <row r="949" spans="1:14" customFormat="1" ht="45" x14ac:dyDescent="0.25">
      <c r="A949" s="42">
        <v>916</v>
      </c>
      <c r="B949" s="22" t="s">
        <v>390</v>
      </c>
      <c r="C949" s="31">
        <v>131.30000000000001</v>
      </c>
      <c r="D949" s="22" t="s">
        <v>398</v>
      </c>
      <c r="E949" s="24" t="s">
        <v>400</v>
      </c>
      <c r="F949" s="72" t="s">
        <v>41</v>
      </c>
      <c r="G949" s="68">
        <v>18.68</v>
      </c>
      <c r="H949" s="78">
        <f t="shared" si="42"/>
        <v>62.48</v>
      </c>
      <c r="I949" s="79">
        <v>1167.05</v>
      </c>
      <c r="J949" s="8"/>
      <c r="K949" s="80"/>
      <c r="L949" s="80"/>
      <c r="M949" s="81">
        <f t="shared" si="43"/>
        <v>66.64</v>
      </c>
      <c r="N949" s="81">
        <f t="shared" si="44"/>
        <v>1244.8399999999999</v>
      </c>
    </row>
    <row r="950" spans="1:14" customFormat="1" ht="30" x14ac:dyDescent="0.25">
      <c r="A950" s="42">
        <v>917</v>
      </c>
      <c r="B950" s="22" t="s">
        <v>390</v>
      </c>
      <c r="C950" s="31">
        <v>131.4</v>
      </c>
      <c r="D950" s="22" t="s">
        <v>401</v>
      </c>
      <c r="E950" s="24" t="s">
        <v>402</v>
      </c>
      <c r="F950" s="72" t="s">
        <v>221</v>
      </c>
      <c r="G950" s="68">
        <v>7.0000000000000007E-2</v>
      </c>
      <c r="H950" s="78">
        <f t="shared" si="42"/>
        <v>34797.57</v>
      </c>
      <c r="I950" s="79">
        <v>2435.83</v>
      </c>
      <c r="J950" s="8"/>
      <c r="K950" s="80"/>
      <c r="L950" s="80"/>
      <c r="M950" s="81">
        <f t="shared" si="43"/>
        <v>37112.480000000003</v>
      </c>
      <c r="N950" s="81">
        <f t="shared" si="44"/>
        <v>2597.87</v>
      </c>
    </row>
    <row r="951" spans="1:14" customFormat="1" ht="30" x14ac:dyDescent="0.25">
      <c r="A951" s="42">
        <v>918</v>
      </c>
      <c r="B951" s="22" t="s">
        <v>390</v>
      </c>
      <c r="C951" s="31">
        <v>131.5</v>
      </c>
      <c r="D951" s="22" t="s">
        <v>403</v>
      </c>
      <c r="E951" s="24" t="s">
        <v>404</v>
      </c>
      <c r="F951" s="72" t="s">
        <v>221</v>
      </c>
      <c r="G951" s="70">
        <v>7.0000000000000001E-3</v>
      </c>
      <c r="H951" s="78">
        <f t="shared" si="42"/>
        <v>32364.29</v>
      </c>
      <c r="I951" s="79">
        <v>226.55</v>
      </c>
      <c r="J951" s="8"/>
      <c r="K951" s="80"/>
      <c r="L951" s="80"/>
      <c r="M951" s="81">
        <f t="shared" si="43"/>
        <v>34517.32</v>
      </c>
      <c r="N951" s="81">
        <f t="shared" si="44"/>
        <v>241.62</v>
      </c>
    </row>
    <row r="952" spans="1:14" customFormat="1" ht="30" x14ac:dyDescent="0.25">
      <c r="A952" s="42">
        <v>919</v>
      </c>
      <c r="B952" s="22" t="s">
        <v>390</v>
      </c>
      <c r="C952" s="31">
        <v>131.6</v>
      </c>
      <c r="D952" s="22" t="s">
        <v>405</v>
      </c>
      <c r="E952" s="24" t="s">
        <v>406</v>
      </c>
      <c r="F952" s="72" t="s">
        <v>221</v>
      </c>
      <c r="G952" s="69">
        <v>1.6</v>
      </c>
      <c r="H952" s="78">
        <f t="shared" si="42"/>
        <v>32321.51</v>
      </c>
      <c r="I952" s="79">
        <v>51714.42</v>
      </c>
      <c r="J952" s="8"/>
      <c r="K952" s="80"/>
      <c r="L952" s="80"/>
      <c r="M952" s="81">
        <f t="shared" si="43"/>
        <v>34471.699999999997</v>
      </c>
      <c r="N952" s="81">
        <f t="shared" si="44"/>
        <v>55154.720000000001</v>
      </c>
    </row>
    <row r="953" spans="1:14" customFormat="1" ht="30" x14ac:dyDescent="0.25">
      <c r="A953" s="42">
        <v>920</v>
      </c>
      <c r="B953" s="22" t="s">
        <v>390</v>
      </c>
      <c r="C953" s="31">
        <v>131.69999999999999</v>
      </c>
      <c r="D953" s="22" t="s">
        <v>407</v>
      </c>
      <c r="E953" s="24" t="s">
        <v>408</v>
      </c>
      <c r="F953" s="72" t="s">
        <v>221</v>
      </c>
      <c r="G953" s="68">
        <v>0.37</v>
      </c>
      <c r="H953" s="78">
        <f t="shared" si="42"/>
        <v>32275.89</v>
      </c>
      <c r="I953" s="79">
        <v>11942.08</v>
      </c>
      <c r="J953" s="8"/>
      <c r="K953" s="80"/>
      <c r="L953" s="80"/>
      <c r="M953" s="81">
        <f t="shared" si="43"/>
        <v>34423.040000000001</v>
      </c>
      <c r="N953" s="81">
        <f t="shared" si="44"/>
        <v>12736.52</v>
      </c>
    </row>
    <row r="954" spans="1:14" customFormat="1" ht="45" x14ac:dyDescent="0.25">
      <c r="A954" s="42">
        <v>921</v>
      </c>
      <c r="B954" s="22" t="s">
        <v>390</v>
      </c>
      <c r="C954" s="31">
        <v>131.80000000000001</v>
      </c>
      <c r="D954" s="22" t="s">
        <v>409</v>
      </c>
      <c r="E954" s="24" t="s">
        <v>410</v>
      </c>
      <c r="F954" s="72" t="s">
        <v>221</v>
      </c>
      <c r="G954" s="70">
        <v>8.5000000000000006E-2</v>
      </c>
      <c r="H954" s="78">
        <f t="shared" si="42"/>
        <v>32664</v>
      </c>
      <c r="I954" s="79">
        <v>2776.44</v>
      </c>
      <c r="J954" s="8"/>
      <c r="K954" s="80"/>
      <c r="L954" s="80"/>
      <c r="M954" s="81">
        <f t="shared" si="43"/>
        <v>34836.97</v>
      </c>
      <c r="N954" s="81">
        <f t="shared" si="44"/>
        <v>2961.14</v>
      </c>
    </row>
    <row r="955" spans="1:14" customFormat="1" ht="30" x14ac:dyDescent="0.25">
      <c r="A955" s="42">
        <v>922</v>
      </c>
      <c r="B955" s="22" t="s">
        <v>390</v>
      </c>
      <c r="C955" s="23">
        <v>132</v>
      </c>
      <c r="D955" s="22" t="s">
        <v>411</v>
      </c>
      <c r="E955" s="24" t="s">
        <v>594</v>
      </c>
      <c r="F955" s="72" t="s">
        <v>221</v>
      </c>
      <c r="G955" s="70">
        <v>7.1999999999999995E-2</v>
      </c>
      <c r="H955" s="78">
        <f t="shared" si="42"/>
        <v>63664.17</v>
      </c>
      <c r="I955" s="79">
        <v>4583.82</v>
      </c>
      <c r="J955" s="8"/>
      <c r="K955" s="80"/>
      <c r="L955" s="80"/>
      <c r="M955" s="81">
        <f t="shared" si="43"/>
        <v>67899.42</v>
      </c>
      <c r="N955" s="81">
        <f t="shared" si="44"/>
        <v>4888.76</v>
      </c>
    </row>
    <row r="956" spans="1:14" customFormat="1" ht="45" x14ac:dyDescent="0.25">
      <c r="A956" s="42">
        <v>923</v>
      </c>
      <c r="B956" s="22" t="s">
        <v>390</v>
      </c>
      <c r="C956" s="31">
        <v>132.1</v>
      </c>
      <c r="D956" s="22" t="s">
        <v>413</v>
      </c>
      <c r="E956" s="24" t="s">
        <v>595</v>
      </c>
      <c r="F956" s="72" t="s">
        <v>221</v>
      </c>
      <c r="G956" s="70">
        <v>7.1999999999999995E-2</v>
      </c>
      <c r="H956" s="78">
        <f t="shared" si="42"/>
        <v>40735.279999999999</v>
      </c>
      <c r="I956" s="79">
        <v>2932.94</v>
      </c>
      <c r="J956" s="8"/>
      <c r="K956" s="80"/>
      <c r="L956" s="80"/>
      <c r="M956" s="81">
        <f t="shared" si="43"/>
        <v>43445.19</v>
      </c>
      <c r="N956" s="81">
        <f t="shared" si="44"/>
        <v>3128.05</v>
      </c>
    </row>
    <row r="957" spans="1:14" customFormat="1" ht="30" x14ac:dyDescent="0.25">
      <c r="A957" s="42">
        <v>924</v>
      </c>
      <c r="B957" s="22" t="s">
        <v>390</v>
      </c>
      <c r="C957" s="23">
        <v>133</v>
      </c>
      <c r="D957" s="22" t="s">
        <v>415</v>
      </c>
      <c r="E957" s="24" t="s">
        <v>416</v>
      </c>
      <c r="F957" s="72" t="s">
        <v>221</v>
      </c>
      <c r="G957" s="65">
        <v>0.78559999999999997</v>
      </c>
      <c r="H957" s="78">
        <f t="shared" si="42"/>
        <v>22457.54</v>
      </c>
      <c r="I957" s="79">
        <v>17642.64</v>
      </c>
      <c r="J957" s="8"/>
      <c r="K957" s="80"/>
      <c r="L957" s="80"/>
      <c r="M957" s="81">
        <f t="shared" si="43"/>
        <v>23951.53</v>
      </c>
      <c r="N957" s="81">
        <f t="shared" si="44"/>
        <v>18816.32</v>
      </c>
    </row>
    <row r="958" spans="1:14" customFormat="1" ht="30" x14ac:dyDescent="0.25">
      <c r="A958" s="42">
        <v>925</v>
      </c>
      <c r="B958" s="22" t="s">
        <v>390</v>
      </c>
      <c r="C958" s="31">
        <v>133.1</v>
      </c>
      <c r="D958" s="22" t="s">
        <v>417</v>
      </c>
      <c r="E958" s="24" t="s">
        <v>418</v>
      </c>
      <c r="F958" s="72" t="s">
        <v>156</v>
      </c>
      <c r="G958" s="71">
        <v>4</v>
      </c>
      <c r="H958" s="78">
        <f t="shared" ref="H958:H1011" si="45">I958/G958</f>
        <v>63732.87</v>
      </c>
      <c r="I958" s="79">
        <v>254931.49</v>
      </c>
      <c r="J958" s="8"/>
      <c r="K958" s="80"/>
      <c r="L958" s="80"/>
      <c r="M958" s="81">
        <f t="shared" ref="M958:M1011" si="46">H958*$J$9*$K$9</f>
        <v>67972.69</v>
      </c>
      <c r="N958" s="81">
        <f t="shared" ref="N958:N1011" si="47">G958*M958</f>
        <v>271890.76</v>
      </c>
    </row>
    <row r="959" spans="1:14" customFormat="1" ht="30" x14ac:dyDescent="0.25">
      <c r="A959" s="42">
        <v>926</v>
      </c>
      <c r="B959" s="22" t="s">
        <v>390</v>
      </c>
      <c r="C959" s="23">
        <v>134</v>
      </c>
      <c r="D959" s="22" t="s">
        <v>419</v>
      </c>
      <c r="E959" s="24" t="s">
        <v>420</v>
      </c>
      <c r="F959" s="72" t="s">
        <v>156</v>
      </c>
      <c r="G959" s="71">
        <v>4</v>
      </c>
      <c r="H959" s="78">
        <f t="shared" si="45"/>
        <v>4822.37</v>
      </c>
      <c r="I959" s="79">
        <v>19289.46</v>
      </c>
      <c r="J959" s="8"/>
      <c r="K959" s="80"/>
      <c r="L959" s="80"/>
      <c r="M959" s="81">
        <f t="shared" si="46"/>
        <v>5143.18</v>
      </c>
      <c r="N959" s="81">
        <f t="shared" si="47"/>
        <v>20572.72</v>
      </c>
    </row>
    <row r="960" spans="1:14" customFormat="1" ht="45" x14ac:dyDescent="0.25">
      <c r="A960" s="42">
        <v>927</v>
      </c>
      <c r="B960" s="22" t="s">
        <v>390</v>
      </c>
      <c r="C960" s="23">
        <v>135</v>
      </c>
      <c r="D960" s="22" t="s">
        <v>421</v>
      </c>
      <c r="E960" s="24" t="s">
        <v>596</v>
      </c>
      <c r="F960" s="72" t="s">
        <v>44</v>
      </c>
      <c r="G960" s="68">
        <v>0.06</v>
      </c>
      <c r="H960" s="78">
        <f t="shared" si="45"/>
        <v>284661.67</v>
      </c>
      <c r="I960" s="79">
        <v>17079.7</v>
      </c>
      <c r="J960" s="8"/>
      <c r="K960" s="80"/>
      <c r="L960" s="80"/>
      <c r="M960" s="81">
        <f t="shared" si="46"/>
        <v>303598.76</v>
      </c>
      <c r="N960" s="81">
        <f t="shared" si="47"/>
        <v>18215.93</v>
      </c>
    </row>
    <row r="961" spans="1:14" customFormat="1" ht="30" x14ac:dyDescent="0.25">
      <c r="A961" s="42">
        <v>928</v>
      </c>
      <c r="B961" s="22" t="s">
        <v>390</v>
      </c>
      <c r="C961" s="31">
        <v>135.1</v>
      </c>
      <c r="D961" s="22" t="s">
        <v>360</v>
      </c>
      <c r="E961" s="24" t="s">
        <v>597</v>
      </c>
      <c r="F961" s="72" t="s">
        <v>41</v>
      </c>
      <c r="G961" s="70">
        <v>0.94199999999999995</v>
      </c>
      <c r="H961" s="78">
        <f t="shared" si="45"/>
        <v>5002.6899999999996</v>
      </c>
      <c r="I961" s="79">
        <v>4712.53</v>
      </c>
      <c r="J961" s="8"/>
      <c r="K961" s="80"/>
      <c r="L961" s="80"/>
      <c r="M961" s="81">
        <f t="shared" si="46"/>
        <v>5335.49</v>
      </c>
      <c r="N961" s="81">
        <f t="shared" si="47"/>
        <v>5026.03</v>
      </c>
    </row>
    <row r="962" spans="1:14" customFormat="1" ht="45" x14ac:dyDescent="0.25">
      <c r="A962" s="42">
        <v>929</v>
      </c>
      <c r="B962" s="22" t="s">
        <v>390</v>
      </c>
      <c r="C962" s="31">
        <v>135.19999999999999</v>
      </c>
      <c r="D962" s="22" t="s">
        <v>529</v>
      </c>
      <c r="E962" s="24" t="s">
        <v>530</v>
      </c>
      <c r="F962" s="72" t="s">
        <v>156</v>
      </c>
      <c r="G962" s="71">
        <v>1</v>
      </c>
      <c r="H962" s="78">
        <f t="shared" si="45"/>
        <v>8355.2199999999993</v>
      </c>
      <c r="I962" s="79">
        <v>8355.2199999999993</v>
      </c>
      <c r="J962" s="8"/>
      <c r="K962" s="80"/>
      <c r="L962" s="80"/>
      <c r="M962" s="81">
        <f t="shared" si="46"/>
        <v>8911.0499999999993</v>
      </c>
      <c r="N962" s="81">
        <f t="shared" si="47"/>
        <v>8911.0499999999993</v>
      </c>
    </row>
    <row r="963" spans="1:14" customFormat="1" ht="45" x14ac:dyDescent="0.25">
      <c r="A963" s="42">
        <v>930</v>
      </c>
      <c r="B963" s="22" t="s">
        <v>390</v>
      </c>
      <c r="C963" s="31">
        <v>135.30000000000001</v>
      </c>
      <c r="D963" s="22" t="s">
        <v>598</v>
      </c>
      <c r="E963" s="24" t="s">
        <v>599</v>
      </c>
      <c r="F963" s="72" t="s">
        <v>156</v>
      </c>
      <c r="G963" s="71">
        <v>1</v>
      </c>
      <c r="H963" s="78">
        <f t="shared" si="45"/>
        <v>4793.22</v>
      </c>
      <c r="I963" s="79">
        <v>4793.22</v>
      </c>
      <c r="J963" s="8"/>
      <c r="K963" s="80"/>
      <c r="L963" s="80"/>
      <c r="M963" s="81">
        <f t="shared" si="46"/>
        <v>5112.09</v>
      </c>
      <c r="N963" s="81">
        <f t="shared" si="47"/>
        <v>5112.09</v>
      </c>
    </row>
    <row r="964" spans="1:14" customFormat="1" ht="45" x14ac:dyDescent="0.25">
      <c r="A964" s="42">
        <v>931</v>
      </c>
      <c r="B964" s="22" t="s">
        <v>390</v>
      </c>
      <c r="C964" s="31">
        <v>135.4</v>
      </c>
      <c r="D964" s="22" t="s">
        <v>531</v>
      </c>
      <c r="E964" s="24" t="s">
        <v>532</v>
      </c>
      <c r="F964" s="72" t="s">
        <v>156</v>
      </c>
      <c r="G964" s="71">
        <v>2</v>
      </c>
      <c r="H964" s="78">
        <f t="shared" si="45"/>
        <v>2418.1799999999998</v>
      </c>
      <c r="I964" s="79">
        <v>4836.3500000000004</v>
      </c>
      <c r="J964" s="8"/>
      <c r="K964" s="80"/>
      <c r="L964" s="80"/>
      <c r="M964" s="81">
        <f t="shared" si="46"/>
        <v>2579.0500000000002</v>
      </c>
      <c r="N964" s="81">
        <f t="shared" si="47"/>
        <v>5158.1000000000004</v>
      </c>
    </row>
    <row r="965" spans="1:14" customFormat="1" ht="45" x14ac:dyDescent="0.25">
      <c r="A965" s="42">
        <v>932</v>
      </c>
      <c r="B965" s="22" t="s">
        <v>390</v>
      </c>
      <c r="C965" s="31">
        <v>135.5</v>
      </c>
      <c r="D965" s="22" t="s">
        <v>600</v>
      </c>
      <c r="E965" s="24" t="s">
        <v>601</v>
      </c>
      <c r="F965" s="72" t="s">
        <v>156</v>
      </c>
      <c r="G965" s="71">
        <v>2</v>
      </c>
      <c r="H965" s="78">
        <f t="shared" si="45"/>
        <v>2077.13</v>
      </c>
      <c r="I965" s="79">
        <v>4154.26</v>
      </c>
      <c r="J965" s="8"/>
      <c r="K965" s="80"/>
      <c r="L965" s="80"/>
      <c r="M965" s="81">
        <f t="shared" si="46"/>
        <v>2215.31</v>
      </c>
      <c r="N965" s="81">
        <f t="shared" si="47"/>
        <v>4430.62</v>
      </c>
    </row>
    <row r="966" spans="1:14" customFormat="1" ht="45" x14ac:dyDescent="0.25">
      <c r="A966" s="42">
        <v>933</v>
      </c>
      <c r="B966" s="22" t="s">
        <v>390</v>
      </c>
      <c r="C966" s="23">
        <v>136</v>
      </c>
      <c r="D966" s="22" t="s">
        <v>428</v>
      </c>
      <c r="E966" s="24" t="s">
        <v>429</v>
      </c>
      <c r="F966" s="72" t="s">
        <v>44</v>
      </c>
      <c r="G966" s="68">
        <v>0.01</v>
      </c>
      <c r="H966" s="78">
        <f t="shared" si="45"/>
        <v>242319</v>
      </c>
      <c r="I966" s="79">
        <v>2423.19</v>
      </c>
      <c r="J966" s="8"/>
      <c r="K966" s="80"/>
      <c r="L966" s="80"/>
      <c r="M966" s="81">
        <f t="shared" si="46"/>
        <v>258439.25</v>
      </c>
      <c r="N966" s="81">
        <f t="shared" si="47"/>
        <v>2584.39</v>
      </c>
    </row>
    <row r="967" spans="1:14" customFormat="1" ht="30" x14ac:dyDescent="0.25">
      <c r="A967" s="42">
        <v>934</v>
      </c>
      <c r="B967" s="22" t="s">
        <v>390</v>
      </c>
      <c r="C967" s="31">
        <v>136.1</v>
      </c>
      <c r="D967" s="22" t="s">
        <v>360</v>
      </c>
      <c r="E967" s="24" t="s">
        <v>597</v>
      </c>
      <c r="F967" s="72" t="s">
        <v>41</v>
      </c>
      <c r="G967" s="70">
        <v>7.0000000000000001E-3</v>
      </c>
      <c r="H967" s="78">
        <f t="shared" si="45"/>
        <v>4998.57</v>
      </c>
      <c r="I967" s="79">
        <v>34.99</v>
      </c>
      <c r="J967" s="8"/>
      <c r="K967" s="80"/>
      <c r="L967" s="80"/>
      <c r="M967" s="81">
        <f t="shared" si="46"/>
        <v>5331.1</v>
      </c>
      <c r="N967" s="81">
        <f t="shared" si="47"/>
        <v>37.32</v>
      </c>
    </row>
    <row r="968" spans="1:14" customFormat="1" ht="30" x14ac:dyDescent="0.25">
      <c r="A968" s="42">
        <v>935</v>
      </c>
      <c r="B968" s="22" t="s">
        <v>390</v>
      </c>
      <c r="C968" s="31">
        <v>136.19999999999999</v>
      </c>
      <c r="D968" s="22" t="s">
        <v>430</v>
      </c>
      <c r="E968" s="24" t="s">
        <v>431</v>
      </c>
      <c r="F968" s="72" t="s">
        <v>156</v>
      </c>
      <c r="G968" s="71">
        <v>1</v>
      </c>
      <c r="H968" s="78">
        <f t="shared" si="45"/>
        <v>5908.38</v>
      </c>
      <c r="I968" s="79">
        <v>5908.38</v>
      </c>
      <c r="J968" s="8"/>
      <c r="K968" s="80"/>
      <c r="L968" s="80"/>
      <c r="M968" s="81">
        <f t="shared" si="46"/>
        <v>6301.43</v>
      </c>
      <c r="N968" s="81">
        <f t="shared" si="47"/>
        <v>6301.43</v>
      </c>
    </row>
    <row r="969" spans="1:14" customFormat="1" ht="30" x14ac:dyDescent="0.25">
      <c r="A969" s="42">
        <v>936</v>
      </c>
      <c r="B969" s="22" t="s">
        <v>390</v>
      </c>
      <c r="C969" s="23">
        <v>137</v>
      </c>
      <c r="D969" s="22" t="s">
        <v>432</v>
      </c>
      <c r="E969" s="24" t="s">
        <v>602</v>
      </c>
      <c r="F969" s="72" t="s">
        <v>14</v>
      </c>
      <c r="G969" s="65">
        <v>4.4000000000000003E-3</v>
      </c>
      <c r="H969" s="78">
        <f t="shared" si="45"/>
        <v>1091297.73</v>
      </c>
      <c r="I969" s="79">
        <v>4801.71</v>
      </c>
      <c r="J969" s="8"/>
      <c r="K969" s="80"/>
      <c r="L969" s="80"/>
      <c r="M969" s="81">
        <f t="shared" si="46"/>
        <v>1163896.21</v>
      </c>
      <c r="N969" s="81">
        <f t="shared" si="47"/>
        <v>5121.1400000000003</v>
      </c>
    </row>
    <row r="970" spans="1:14" customFormat="1" ht="30" x14ac:dyDescent="0.25">
      <c r="A970" s="42">
        <v>937</v>
      </c>
      <c r="B970" s="22" t="s">
        <v>390</v>
      </c>
      <c r="C970" s="31">
        <v>137.1</v>
      </c>
      <c r="D970" s="22" t="s">
        <v>434</v>
      </c>
      <c r="E970" s="24" t="s">
        <v>435</v>
      </c>
      <c r="F970" s="72" t="s">
        <v>156</v>
      </c>
      <c r="G970" s="71">
        <v>2</v>
      </c>
      <c r="H970" s="78">
        <f t="shared" si="45"/>
        <v>491.79</v>
      </c>
      <c r="I970" s="79">
        <v>983.57</v>
      </c>
      <c r="J970" s="8"/>
      <c r="K970" s="80"/>
      <c r="L970" s="80"/>
      <c r="M970" s="81">
        <f t="shared" si="46"/>
        <v>524.51</v>
      </c>
      <c r="N970" s="81">
        <f t="shared" si="47"/>
        <v>1049.02</v>
      </c>
    </row>
    <row r="971" spans="1:14" customFormat="1" ht="30" x14ac:dyDescent="0.25">
      <c r="A971" s="42">
        <v>938</v>
      </c>
      <c r="B971" s="22" t="s">
        <v>390</v>
      </c>
      <c r="C971" s="31">
        <v>137.19999999999999</v>
      </c>
      <c r="D971" s="22" t="s">
        <v>603</v>
      </c>
      <c r="E971" s="24" t="s">
        <v>604</v>
      </c>
      <c r="F971" s="72" t="s">
        <v>156</v>
      </c>
      <c r="G971" s="71">
        <v>2</v>
      </c>
      <c r="H971" s="78">
        <f t="shared" si="45"/>
        <v>1470.29</v>
      </c>
      <c r="I971" s="79">
        <v>2940.57</v>
      </c>
      <c r="J971" s="8"/>
      <c r="K971" s="80"/>
      <c r="L971" s="80"/>
      <c r="M971" s="81">
        <f t="shared" si="46"/>
        <v>1568.1</v>
      </c>
      <c r="N971" s="81">
        <f t="shared" si="47"/>
        <v>3136.2</v>
      </c>
    </row>
    <row r="972" spans="1:14" customFormat="1" ht="30" x14ac:dyDescent="0.25">
      <c r="A972" s="42">
        <v>939</v>
      </c>
      <c r="B972" s="22" t="s">
        <v>390</v>
      </c>
      <c r="C972" s="31">
        <v>137.30000000000001</v>
      </c>
      <c r="D972" s="22" t="s">
        <v>436</v>
      </c>
      <c r="E972" s="24" t="s">
        <v>437</v>
      </c>
      <c r="F972" s="72" t="s">
        <v>156</v>
      </c>
      <c r="G972" s="71">
        <v>2</v>
      </c>
      <c r="H972" s="78">
        <f t="shared" si="45"/>
        <v>401.52</v>
      </c>
      <c r="I972" s="79">
        <v>803.03</v>
      </c>
      <c r="J972" s="8"/>
      <c r="K972" s="80"/>
      <c r="L972" s="80"/>
      <c r="M972" s="81">
        <f t="shared" si="46"/>
        <v>428.23</v>
      </c>
      <c r="N972" s="81">
        <f t="shared" si="47"/>
        <v>856.46</v>
      </c>
    </row>
    <row r="973" spans="1:14" customFormat="1" ht="15" x14ac:dyDescent="0.25">
      <c r="A973" s="42">
        <v>940</v>
      </c>
      <c r="B973" s="22" t="s">
        <v>390</v>
      </c>
      <c r="C973" s="23">
        <v>138</v>
      </c>
      <c r="D973" s="22" t="s">
        <v>438</v>
      </c>
      <c r="E973" s="24" t="s">
        <v>439</v>
      </c>
      <c r="F973" s="72" t="s">
        <v>221</v>
      </c>
      <c r="G973" s="65">
        <v>6.6E-3</v>
      </c>
      <c r="H973" s="78">
        <f t="shared" si="45"/>
        <v>215569.7</v>
      </c>
      <c r="I973" s="79">
        <v>1422.76</v>
      </c>
      <c r="J973" s="8"/>
      <c r="K973" s="80"/>
      <c r="L973" s="80"/>
      <c r="M973" s="81">
        <f t="shared" si="46"/>
        <v>229910.45</v>
      </c>
      <c r="N973" s="81">
        <f t="shared" si="47"/>
        <v>1517.41</v>
      </c>
    </row>
    <row r="974" spans="1:14" customFormat="1" ht="15" x14ac:dyDescent="0.25">
      <c r="A974" s="42">
        <v>941</v>
      </c>
      <c r="B974" s="22" t="s">
        <v>390</v>
      </c>
      <c r="C974" s="31">
        <v>138.1</v>
      </c>
      <c r="D974" s="22" t="s">
        <v>440</v>
      </c>
      <c r="E974" s="24" t="s">
        <v>441</v>
      </c>
      <c r="F974" s="72" t="s">
        <v>221</v>
      </c>
      <c r="G974" s="65">
        <v>6.6E-3</v>
      </c>
      <c r="H974" s="78">
        <f t="shared" si="45"/>
        <v>59934.85</v>
      </c>
      <c r="I974" s="79">
        <v>395.57</v>
      </c>
      <c r="J974" s="8"/>
      <c r="K974" s="80"/>
      <c r="L974" s="80"/>
      <c r="M974" s="81">
        <f t="shared" si="46"/>
        <v>63922.01</v>
      </c>
      <c r="N974" s="81">
        <f t="shared" si="47"/>
        <v>421.89</v>
      </c>
    </row>
    <row r="975" spans="1:14" customFormat="1" ht="15" x14ac:dyDescent="0.25">
      <c r="A975" s="42">
        <v>942</v>
      </c>
      <c r="B975" s="22" t="s">
        <v>390</v>
      </c>
      <c r="C975" s="23">
        <v>139</v>
      </c>
      <c r="D975" s="22" t="s">
        <v>442</v>
      </c>
      <c r="E975" s="24" t="s">
        <v>587</v>
      </c>
      <c r="F975" s="72" t="s">
        <v>156</v>
      </c>
      <c r="G975" s="71">
        <v>2</v>
      </c>
      <c r="H975" s="78">
        <f t="shared" si="45"/>
        <v>1538.09</v>
      </c>
      <c r="I975" s="79">
        <v>3076.17</v>
      </c>
      <c r="J975" s="8"/>
      <c r="K975" s="80"/>
      <c r="L975" s="80"/>
      <c r="M975" s="81">
        <f t="shared" si="46"/>
        <v>1640.41</v>
      </c>
      <c r="N975" s="81">
        <f t="shared" si="47"/>
        <v>3280.82</v>
      </c>
    </row>
    <row r="976" spans="1:14" customFormat="1" ht="15" x14ac:dyDescent="0.25">
      <c r="A976" s="42">
        <v>943</v>
      </c>
      <c r="B976" s="22" t="s">
        <v>390</v>
      </c>
      <c r="C976" s="31">
        <v>139.1</v>
      </c>
      <c r="D976" s="22" t="s">
        <v>444</v>
      </c>
      <c r="E976" s="24" t="s">
        <v>588</v>
      </c>
      <c r="F976" s="72" t="s">
        <v>156</v>
      </c>
      <c r="G976" s="71">
        <v>2</v>
      </c>
      <c r="H976" s="78">
        <f t="shared" si="45"/>
        <v>2905.71</v>
      </c>
      <c r="I976" s="79">
        <v>5811.41</v>
      </c>
      <c r="J976" s="8"/>
      <c r="K976" s="80"/>
      <c r="L976" s="80"/>
      <c r="M976" s="81">
        <f t="shared" si="46"/>
        <v>3099.01</v>
      </c>
      <c r="N976" s="81">
        <f t="shared" si="47"/>
        <v>6198.02</v>
      </c>
    </row>
    <row r="977" spans="1:14" customFormat="1" ht="30" x14ac:dyDescent="0.25">
      <c r="A977" s="42">
        <v>944</v>
      </c>
      <c r="B977" s="22" t="s">
        <v>390</v>
      </c>
      <c r="C977" s="23">
        <v>140</v>
      </c>
      <c r="D977" s="22" t="s">
        <v>446</v>
      </c>
      <c r="E977" s="24" t="s">
        <v>605</v>
      </c>
      <c r="F977" s="72" t="s">
        <v>221</v>
      </c>
      <c r="G977" s="70">
        <v>4.4999999999999998E-2</v>
      </c>
      <c r="H977" s="78">
        <f t="shared" si="45"/>
        <v>47914</v>
      </c>
      <c r="I977" s="79">
        <v>2156.13</v>
      </c>
      <c r="J977" s="8"/>
      <c r="K977" s="80"/>
      <c r="L977" s="80"/>
      <c r="M977" s="81">
        <f t="shared" si="46"/>
        <v>51101.47</v>
      </c>
      <c r="N977" s="81">
        <f t="shared" si="47"/>
        <v>2299.5700000000002</v>
      </c>
    </row>
    <row r="978" spans="1:14" customFormat="1" ht="30" x14ac:dyDescent="0.25">
      <c r="A978" s="42">
        <v>945</v>
      </c>
      <c r="B978" s="22" t="s">
        <v>390</v>
      </c>
      <c r="C978" s="31">
        <v>140.1</v>
      </c>
      <c r="D978" s="22" t="s">
        <v>448</v>
      </c>
      <c r="E978" s="24" t="s">
        <v>606</v>
      </c>
      <c r="F978" s="72" t="s">
        <v>221</v>
      </c>
      <c r="G978" s="70">
        <v>4.4999999999999998E-2</v>
      </c>
      <c r="H978" s="78">
        <f t="shared" si="45"/>
        <v>75568</v>
      </c>
      <c r="I978" s="79">
        <v>3400.56</v>
      </c>
      <c r="J978" s="8"/>
      <c r="K978" s="80"/>
      <c r="L978" s="80"/>
      <c r="M978" s="81">
        <f t="shared" si="46"/>
        <v>80595.149999999994</v>
      </c>
      <c r="N978" s="81">
        <f t="shared" si="47"/>
        <v>3626.78</v>
      </c>
    </row>
    <row r="979" spans="1:14" customFormat="1" ht="30" x14ac:dyDescent="0.25">
      <c r="A979" s="42">
        <v>946</v>
      </c>
      <c r="B979" s="22" t="s">
        <v>390</v>
      </c>
      <c r="C979" s="23">
        <v>141</v>
      </c>
      <c r="D979" s="22" t="s">
        <v>438</v>
      </c>
      <c r="E979" s="24" t="s">
        <v>450</v>
      </c>
      <c r="F979" s="72" t="s">
        <v>221</v>
      </c>
      <c r="G979" s="65">
        <v>7.4999999999999997E-3</v>
      </c>
      <c r="H979" s="78">
        <f t="shared" si="45"/>
        <v>215468</v>
      </c>
      <c r="I979" s="79">
        <v>1616.01</v>
      </c>
      <c r="J979" s="8"/>
      <c r="K979" s="80"/>
      <c r="L979" s="80"/>
      <c r="M979" s="81">
        <f t="shared" si="46"/>
        <v>229801.99</v>
      </c>
      <c r="N979" s="81">
        <f t="shared" si="47"/>
        <v>1723.51</v>
      </c>
    </row>
    <row r="980" spans="1:14" customFormat="1" ht="30" x14ac:dyDescent="0.25">
      <c r="A980" s="42">
        <v>947</v>
      </c>
      <c r="B980" s="22" t="s">
        <v>390</v>
      </c>
      <c r="C980" s="31">
        <v>141.1</v>
      </c>
      <c r="D980" s="22" t="s">
        <v>440</v>
      </c>
      <c r="E980" s="24" t="s">
        <v>451</v>
      </c>
      <c r="F980" s="72" t="s">
        <v>221</v>
      </c>
      <c r="G980" s="65">
        <v>7.4999999999999997E-3</v>
      </c>
      <c r="H980" s="78">
        <f t="shared" si="45"/>
        <v>59929.33</v>
      </c>
      <c r="I980" s="79">
        <v>449.47</v>
      </c>
      <c r="J980" s="8"/>
      <c r="K980" s="80"/>
      <c r="L980" s="80"/>
      <c r="M980" s="81">
        <f t="shared" si="46"/>
        <v>63916.12</v>
      </c>
      <c r="N980" s="81">
        <f t="shared" si="47"/>
        <v>479.37</v>
      </c>
    </row>
    <row r="981" spans="1:14" customFormat="1" ht="15" x14ac:dyDescent="0.25">
      <c r="A981" s="42">
        <v>948</v>
      </c>
      <c r="B981" s="22" t="s">
        <v>390</v>
      </c>
      <c r="C981" s="23">
        <v>142</v>
      </c>
      <c r="D981" s="22" t="s">
        <v>438</v>
      </c>
      <c r="E981" s="24" t="s">
        <v>589</v>
      </c>
      <c r="F981" s="72" t="s">
        <v>221</v>
      </c>
      <c r="G981" s="65">
        <v>3.04E-2</v>
      </c>
      <c r="H981" s="78">
        <f t="shared" si="45"/>
        <v>215472.37</v>
      </c>
      <c r="I981" s="79">
        <v>6550.36</v>
      </c>
      <c r="J981" s="8"/>
      <c r="K981" s="80"/>
      <c r="L981" s="80"/>
      <c r="M981" s="81">
        <f t="shared" si="46"/>
        <v>229806.65</v>
      </c>
      <c r="N981" s="81">
        <f t="shared" si="47"/>
        <v>6986.12</v>
      </c>
    </row>
    <row r="982" spans="1:14" customFormat="1" ht="60" x14ac:dyDescent="0.25">
      <c r="A982" s="42">
        <v>949</v>
      </c>
      <c r="B982" s="22" t="s">
        <v>390</v>
      </c>
      <c r="C982" s="31">
        <v>142.1</v>
      </c>
      <c r="D982" s="22" t="s">
        <v>453</v>
      </c>
      <c r="E982" s="24" t="s">
        <v>590</v>
      </c>
      <c r="F982" s="72" t="s">
        <v>221</v>
      </c>
      <c r="G982" s="65">
        <v>3.04E-2</v>
      </c>
      <c r="H982" s="78">
        <f t="shared" si="45"/>
        <v>47633.55</v>
      </c>
      <c r="I982" s="79">
        <v>1448.06</v>
      </c>
      <c r="J982" s="8"/>
      <c r="K982" s="80"/>
      <c r="L982" s="80"/>
      <c r="M982" s="81">
        <f t="shared" si="46"/>
        <v>50802.37</v>
      </c>
      <c r="N982" s="81">
        <f t="shared" si="47"/>
        <v>1544.39</v>
      </c>
    </row>
    <row r="983" spans="1:14" customFormat="1" ht="30" x14ac:dyDescent="0.25">
      <c r="A983" s="42">
        <v>950</v>
      </c>
      <c r="B983" s="22" t="s">
        <v>390</v>
      </c>
      <c r="C983" s="23">
        <v>143</v>
      </c>
      <c r="D983" s="22" t="s">
        <v>455</v>
      </c>
      <c r="E983" s="24" t="s">
        <v>536</v>
      </c>
      <c r="F983" s="72" t="s">
        <v>221</v>
      </c>
      <c r="G983" s="70">
        <v>3.2000000000000001E-2</v>
      </c>
      <c r="H983" s="78">
        <f t="shared" si="45"/>
        <v>59729.38</v>
      </c>
      <c r="I983" s="79">
        <v>1911.34</v>
      </c>
      <c r="J983" s="8"/>
      <c r="K983" s="80"/>
      <c r="L983" s="80"/>
      <c r="M983" s="81">
        <f t="shared" si="46"/>
        <v>63702.87</v>
      </c>
      <c r="N983" s="81">
        <f t="shared" si="47"/>
        <v>2038.49</v>
      </c>
    </row>
    <row r="984" spans="1:14" customFormat="1" ht="45" x14ac:dyDescent="0.25">
      <c r="A984" s="42">
        <v>951</v>
      </c>
      <c r="B984" s="22" t="s">
        <v>390</v>
      </c>
      <c r="C984" s="31">
        <v>143.1</v>
      </c>
      <c r="D984" s="22" t="s">
        <v>413</v>
      </c>
      <c r="E984" s="24" t="s">
        <v>457</v>
      </c>
      <c r="F984" s="72" t="s">
        <v>221</v>
      </c>
      <c r="G984" s="70">
        <v>3.2000000000000001E-2</v>
      </c>
      <c r="H984" s="78">
        <f t="shared" si="45"/>
        <v>40735</v>
      </c>
      <c r="I984" s="79">
        <v>1303.52</v>
      </c>
      <c r="J984" s="8"/>
      <c r="K984" s="80"/>
      <c r="L984" s="80"/>
      <c r="M984" s="81">
        <f t="shared" si="46"/>
        <v>43444.89</v>
      </c>
      <c r="N984" s="81">
        <f t="shared" si="47"/>
        <v>1390.24</v>
      </c>
    </row>
    <row r="985" spans="1:14" customFormat="1" ht="30" x14ac:dyDescent="0.25">
      <c r="A985" s="42">
        <v>952</v>
      </c>
      <c r="B985" s="22" t="s">
        <v>390</v>
      </c>
      <c r="C985" s="23">
        <v>144</v>
      </c>
      <c r="D985" s="22" t="s">
        <v>458</v>
      </c>
      <c r="E985" s="24" t="s">
        <v>537</v>
      </c>
      <c r="F985" s="72" t="s">
        <v>221</v>
      </c>
      <c r="G985" s="74">
        <v>5.4799999999999996E-3</v>
      </c>
      <c r="H985" s="78">
        <f t="shared" si="45"/>
        <v>254200.73</v>
      </c>
      <c r="I985" s="79">
        <v>1393.02</v>
      </c>
      <c r="J985" s="8"/>
      <c r="K985" s="80"/>
      <c r="L985" s="80"/>
      <c r="M985" s="81">
        <f t="shared" si="46"/>
        <v>271111.40999999997</v>
      </c>
      <c r="N985" s="81">
        <f t="shared" si="47"/>
        <v>1485.69</v>
      </c>
    </row>
    <row r="986" spans="1:14" customFormat="1" ht="30" x14ac:dyDescent="0.25">
      <c r="A986" s="42">
        <v>953</v>
      </c>
      <c r="B986" s="22" t="s">
        <v>390</v>
      </c>
      <c r="C986" s="31">
        <v>144.1</v>
      </c>
      <c r="D986" s="22" t="s">
        <v>460</v>
      </c>
      <c r="E986" s="24" t="s">
        <v>461</v>
      </c>
      <c r="F986" s="72" t="s">
        <v>221</v>
      </c>
      <c r="G986" s="74">
        <v>-5.4799999999999996E-3</v>
      </c>
      <c r="H986" s="78">
        <f t="shared" si="45"/>
        <v>32271.9</v>
      </c>
      <c r="I986" s="79">
        <v>-176.85</v>
      </c>
      <c r="J986" s="8"/>
      <c r="K986" s="80"/>
      <c r="L986" s="80"/>
      <c r="M986" s="81">
        <f t="shared" si="46"/>
        <v>34418.79</v>
      </c>
      <c r="N986" s="81">
        <f t="shared" si="47"/>
        <v>-188.61</v>
      </c>
    </row>
    <row r="987" spans="1:14" customFormat="1" ht="30" x14ac:dyDescent="0.25">
      <c r="A987" s="42">
        <v>954</v>
      </c>
      <c r="B987" s="22" t="s">
        <v>390</v>
      </c>
      <c r="C987" s="31">
        <v>144.19999999999999</v>
      </c>
      <c r="D987" s="22" t="s">
        <v>462</v>
      </c>
      <c r="E987" s="24" t="s">
        <v>463</v>
      </c>
      <c r="F987" s="72" t="s">
        <v>221</v>
      </c>
      <c r="G987" s="74">
        <v>5.4799999999999996E-3</v>
      </c>
      <c r="H987" s="78">
        <f t="shared" si="45"/>
        <v>34750</v>
      </c>
      <c r="I987" s="79">
        <v>190.43</v>
      </c>
      <c r="J987" s="8"/>
      <c r="K987" s="80"/>
      <c r="L987" s="80"/>
      <c r="M987" s="81">
        <f t="shared" si="46"/>
        <v>37061.74</v>
      </c>
      <c r="N987" s="81">
        <f t="shared" si="47"/>
        <v>203.1</v>
      </c>
    </row>
    <row r="988" spans="1:14" customFormat="1" ht="30" x14ac:dyDescent="0.25">
      <c r="A988" s="42">
        <v>955</v>
      </c>
      <c r="B988" s="22" t="s">
        <v>390</v>
      </c>
      <c r="C988" s="23">
        <v>145</v>
      </c>
      <c r="D988" s="22" t="s">
        <v>464</v>
      </c>
      <c r="E988" s="24" t="s">
        <v>465</v>
      </c>
      <c r="F988" s="72" t="s">
        <v>19</v>
      </c>
      <c r="G988" s="70">
        <v>2.8000000000000001E-2</v>
      </c>
      <c r="H988" s="78">
        <f t="shared" si="45"/>
        <v>7227.5</v>
      </c>
      <c r="I988" s="79">
        <v>202.37</v>
      </c>
      <c r="J988" s="8"/>
      <c r="K988" s="80"/>
      <c r="L988" s="80"/>
      <c r="M988" s="81">
        <f t="shared" si="46"/>
        <v>7708.31</v>
      </c>
      <c r="N988" s="81">
        <f t="shared" si="47"/>
        <v>215.83</v>
      </c>
    </row>
    <row r="989" spans="1:14" customFormat="1" ht="30" x14ac:dyDescent="0.25">
      <c r="A989" s="42">
        <v>956</v>
      </c>
      <c r="B989" s="22" t="s">
        <v>390</v>
      </c>
      <c r="C989" s="23">
        <v>146</v>
      </c>
      <c r="D989" s="22" t="s">
        <v>466</v>
      </c>
      <c r="E989" s="24" t="s">
        <v>467</v>
      </c>
      <c r="F989" s="72" t="s">
        <v>19</v>
      </c>
      <c r="G989" s="70">
        <v>2.8000000000000001E-2</v>
      </c>
      <c r="H989" s="78">
        <f t="shared" si="45"/>
        <v>5775</v>
      </c>
      <c r="I989" s="79">
        <v>161.69999999999999</v>
      </c>
      <c r="J989" s="8"/>
      <c r="K989" s="80"/>
      <c r="L989" s="80"/>
      <c r="M989" s="81">
        <f t="shared" si="46"/>
        <v>6159.18</v>
      </c>
      <c r="N989" s="81">
        <f t="shared" si="47"/>
        <v>172.46</v>
      </c>
    </row>
    <row r="990" spans="1:14" customFormat="1" ht="30" x14ac:dyDescent="0.25">
      <c r="A990" s="42">
        <v>957</v>
      </c>
      <c r="B990" s="22" t="s">
        <v>390</v>
      </c>
      <c r="C990" s="23">
        <v>147</v>
      </c>
      <c r="D990" s="22" t="s">
        <v>468</v>
      </c>
      <c r="E990" s="24" t="s">
        <v>469</v>
      </c>
      <c r="F990" s="72" t="s">
        <v>14</v>
      </c>
      <c r="G990" s="65">
        <v>1.1999999999999999E-3</v>
      </c>
      <c r="H990" s="78">
        <f t="shared" si="45"/>
        <v>633450</v>
      </c>
      <c r="I990" s="79">
        <v>760.14</v>
      </c>
      <c r="J990" s="8"/>
      <c r="K990" s="80"/>
      <c r="L990" s="80"/>
      <c r="M990" s="81">
        <f t="shared" si="46"/>
        <v>675590.2</v>
      </c>
      <c r="N990" s="81">
        <f t="shared" si="47"/>
        <v>810.71</v>
      </c>
    </row>
    <row r="991" spans="1:14" customFormat="1" ht="15" x14ac:dyDescent="0.25">
      <c r="A991" s="42">
        <v>958</v>
      </c>
      <c r="B991" s="22" t="s">
        <v>390</v>
      </c>
      <c r="C991" s="31">
        <v>147.1</v>
      </c>
      <c r="D991" s="22" t="s">
        <v>470</v>
      </c>
      <c r="E991" s="24" t="s">
        <v>471</v>
      </c>
      <c r="F991" s="72" t="s">
        <v>41</v>
      </c>
      <c r="G991" s="65">
        <v>0.12239999999999999</v>
      </c>
      <c r="H991" s="78">
        <f t="shared" si="45"/>
        <v>4221.41</v>
      </c>
      <c r="I991" s="79">
        <v>516.70000000000005</v>
      </c>
      <c r="J991" s="8"/>
      <c r="K991" s="80"/>
      <c r="L991" s="80"/>
      <c r="M991" s="81">
        <f t="shared" si="46"/>
        <v>4502.24</v>
      </c>
      <c r="N991" s="81">
        <f t="shared" si="47"/>
        <v>551.07000000000005</v>
      </c>
    </row>
    <row r="992" spans="1:14" customFormat="1" ht="30" x14ac:dyDescent="0.25">
      <c r="A992" s="42">
        <v>959</v>
      </c>
      <c r="B992" s="22" t="s">
        <v>390</v>
      </c>
      <c r="C992" s="23">
        <v>148</v>
      </c>
      <c r="D992" s="22" t="s">
        <v>358</v>
      </c>
      <c r="E992" s="24" t="s">
        <v>539</v>
      </c>
      <c r="F992" s="72" t="s">
        <v>14</v>
      </c>
      <c r="G992" s="74">
        <v>3.1850000000000003E-2</v>
      </c>
      <c r="H992" s="78">
        <f t="shared" si="45"/>
        <v>198965.78</v>
      </c>
      <c r="I992" s="79">
        <v>6337.06</v>
      </c>
      <c r="J992" s="8"/>
      <c r="K992" s="80"/>
      <c r="L992" s="80"/>
      <c r="M992" s="81">
        <f t="shared" si="46"/>
        <v>212201.96</v>
      </c>
      <c r="N992" s="81">
        <f t="shared" si="47"/>
        <v>6758.63</v>
      </c>
    </row>
    <row r="993" spans="1:14" customFormat="1" ht="15" x14ac:dyDescent="0.25">
      <c r="A993" s="42">
        <v>960</v>
      </c>
      <c r="B993" s="22" t="s">
        <v>390</v>
      </c>
      <c r="C993" s="31">
        <v>148.1</v>
      </c>
      <c r="D993" s="22" t="s">
        <v>470</v>
      </c>
      <c r="E993" s="24" t="s">
        <v>471</v>
      </c>
      <c r="F993" s="72" t="s">
        <v>41</v>
      </c>
      <c r="G993" s="65">
        <v>3.2486999999999999</v>
      </c>
      <c r="H993" s="78">
        <f t="shared" si="45"/>
        <v>4221.49</v>
      </c>
      <c r="I993" s="79">
        <v>13714.35</v>
      </c>
      <c r="J993" s="8"/>
      <c r="K993" s="80"/>
      <c r="L993" s="80"/>
      <c r="M993" s="81">
        <f t="shared" si="46"/>
        <v>4502.32</v>
      </c>
      <c r="N993" s="81">
        <f t="shared" si="47"/>
        <v>14626.69</v>
      </c>
    </row>
    <row r="994" spans="1:14" customFormat="1" ht="45" x14ac:dyDescent="0.25">
      <c r="A994" s="42">
        <v>961</v>
      </c>
      <c r="B994" s="22" t="s">
        <v>390</v>
      </c>
      <c r="C994" s="23">
        <v>149</v>
      </c>
      <c r="D994" s="22" t="s">
        <v>489</v>
      </c>
      <c r="E994" s="24" t="s">
        <v>490</v>
      </c>
      <c r="F994" s="72" t="s">
        <v>19</v>
      </c>
      <c r="G994" s="65">
        <v>0.15640000000000001</v>
      </c>
      <c r="H994" s="78">
        <f t="shared" si="45"/>
        <v>115746.99</v>
      </c>
      <c r="I994" s="79">
        <v>18102.830000000002</v>
      </c>
      <c r="J994" s="8"/>
      <c r="K994" s="80"/>
      <c r="L994" s="80"/>
      <c r="M994" s="81">
        <f t="shared" si="46"/>
        <v>123447.05</v>
      </c>
      <c r="N994" s="81">
        <f t="shared" si="47"/>
        <v>19307.12</v>
      </c>
    </row>
    <row r="995" spans="1:14" customFormat="1" ht="15" x14ac:dyDescent="0.25">
      <c r="A995" s="42">
        <v>962</v>
      </c>
      <c r="B995" s="22" t="s">
        <v>390</v>
      </c>
      <c r="C995" s="31">
        <v>149.1</v>
      </c>
      <c r="D995" s="22" t="s">
        <v>479</v>
      </c>
      <c r="E995" s="24" t="s">
        <v>480</v>
      </c>
      <c r="F995" s="72" t="s">
        <v>221</v>
      </c>
      <c r="G995" s="75">
        <v>-9.7594E-2</v>
      </c>
      <c r="H995" s="78">
        <f t="shared" si="45"/>
        <v>10470.11</v>
      </c>
      <c r="I995" s="79">
        <v>-1021.82</v>
      </c>
      <c r="J995" s="8"/>
      <c r="K995" s="80"/>
      <c r="L995" s="80"/>
      <c r="M995" s="81">
        <f t="shared" si="46"/>
        <v>11166.63</v>
      </c>
      <c r="N995" s="81">
        <f t="shared" si="47"/>
        <v>-1089.8</v>
      </c>
    </row>
    <row r="996" spans="1:14" customFormat="1" ht="30" x14ac:dyDescent="0.25">
      <c r="A996" s="42">
        <v>963</v>
      </c>
      <c r="B996" s="22" t="s">
        <v>390</v>
      </c>
      <c r="C996" s="31">
        <v>149.19999999999999</v>
      </c>
      <c r="D996" s="22" t="s">
        <v>486</v>
      </c>
      <c r="E996" s="24" t="s">
        <v>487</v>
      </c>
      <c r="F996" s="72" t="s">
        <v>488</v>
      </c>
      <c r="G996" s="68">
        <v>187.68</v>
      </c>
      <c r="H996" s="78">
        <f t="shared" si="45"/>
        <v>87.08</v>
      </c>
      <c r="I996" s="79">
        <v>16342.54</v>
      </c>
      <c r="J996" s="8"/>
      <c r="K996" s="80"/>
      <c r="L996" s="80"/>
      <c r="M996" s="81">
        <f t="shared" si="46"/>
        <v>92.87</v>
      </c>
      <c r="N996" s="81">
        <f t="shared" si="47"/>
        <v>17429.84</v>
      </c>
    </row>
    <row r="997" spans="1:14" customFormat="1" ht="30" x14ac:dyDescent="0.25">
      <c r="A997" s="42">
        <v>964</v>
      </c>
      <c r="B997" s="22" t="s">
        <v>390</v>
      </c>
      <c r="C997" s="23">
        <v>150</v>
      </c>
      <c r="D997" s="22" t="s">
        <v>492</v>
      </c>
      <c r="E997" s="24" t="s">
        <v>493</v>
      </c>
      <c r="F997" s="72" t="s">
        <v>19</v>
      </c>
      <c r="G997" s="65">
        <v>0.4854</v>
      </c>
      <c r="H997" s="78">
        <f t="shared" si="45"/>
        <v>31595.69</v>
      </c>
      <c r="I997" s="79">
        <v>15336.55</v>
      </c>
      <c r="J997" s="8"/>
      <c r="K997" s="80"/>
      <c r="L997" s="80"/>
      <c r="M997" s="81">
        <f t="shared" si="46"/>
        <v>33697.589999999997</v>
      </c>
      <c r="N997" s="81">
        <f t="shared" si="47"/>
        <v>16356.81</v>
      </c>
    </row>
    <row r="998" spans="1:14" customFormat="1" ht="30" x14ac:dyDescent="0.25">
      <c r="A998" s="42">
        <v>965</v>
      </c>
      <c r="B998" s="22" t="s">
        <v>390</v>
      </c>
      <c r="C998" s="23">
        <v>151</v>
      </c>
      <c r="D998" s="22" t="s">
        <v>494</v>
      </c>
      <c r="E998" s="24" t="s">
        <v>495</v>
      </c>
      <c r="F998" s="72" t="s">
        <v>19</v>
      </c>
      <c r="G998" s="65">
        <v>0.1487</v>
      </c>
      <c r="H998" s="78">
        <f t="shared" si="45"/>
        <v>30708.61</v>
      </c>
      <c r="I998" s="79">
        <v>4566.37</v>
      </c>
      <c r="J998" s="8"/>
      <c r="K998" s="80"/>
      <c r="L998" s="80"/>
      <c r="M998" s="81">
        <f t="shared" si="46"/>
        <v>32751.5</v>
      </c>
      <c r="N998" s="81">
        <f t="shared" si="47"/>
        <v>4870.1499999999996</v>
      </c>
    </row>
    <row r="999" spans="1:14" customFormat="1" ht="15" x14ac:dyDescent="0.25">
      <c r="A999" s="42">
        <v>966</v>
      </c>
      <c r="B999" s="22" t="s">
        <v>390</v>
      </c>
      <c r="C999" s="31">
        <v>151.1</v>
      </c>
      <c r="D999" s="22" t="s">
        <v>360</v>
      </c>
      <c r="E999" s="24" t="s">
        <v>361</v>
      </c>
      <c r="F999" s="72" t="s">
        <v>41</v>
      </c>
      <c r="G999" s="75">
        <v>0.22751099999999999</v>
      </c>
      <c r="H999" s="78">
        <f t="shared" si="45"/>
        <v>5002.79</v>
      </c>
      <c r="I999" s="79">
        <v>1138.19</v>
      </c>
      <c r="J999" s="8"/>
      <c r="K999" s="80"/>
      <c r="L999" s="80"/>
      <c r="M999" s="81">
        <f t="shared" si="46"/>
        <v>5335.6</v>
      </c>
      <c r="N999" s="81">
        <f t="shared" si="47"/>
        <v>1213.9100000000001</v>
      </c>
    </row>
    <row r="1000" spans="1:14" customFormat="1" ht="30" x14ac:dyDescent="0.25">
      <c r="A1000" s="42">
        <v>967</v>
      </c>
      <c r="B1000" s="22" t="s">
        <v>390</v>
      </c>
      <c r="C1000" s="23">
        <v>152</v>
      </c>
      <c r="D1000" s="22" t="s">
        <v>496</v>
      </c>
      <c r="E1000" s="24" t="s">
        <v>497</v>
      </c>
      <c r="F1000" s="72" t="s">
        <v>19</v>
      </c>
      <c r="G1000" s="65">
        <v>0.1487</v>
      </c>
      <c r="H1000" s="78">
        <f t="shared" si="45"/>
        <v>46313.32</v>
      </c>
      <c r="I1000" s="79">
        <v>6886.79</v>
      </c>
      <c r="J1000" s="8"/>
      <c r="K1000" s="80"/>
      <c r="L1000" s="80"/>
      <c r="M1000" s="81">
        <f t="shared" si="46"/>
        <v>49394.31</v>
      </c>
      <c r="N1000" s="81">
        <f t="shared" si="47"/>
        <v>7344.93</v>
      </c>
    </row>
    <row r="1001" spans="1:14" customFormat="1" ht="15" x14ac:dyDescent="0.25">
      <c r="A1001" s="42">
        <v>968</v>
      </c>
      <c r="B1001" s="22" t="s">
        <v>390</v>
      </c>
      <c r="C1001" s="31">
        <v>152.1</v>
      </c>
      <c r="D1001" s="22" t="s">
        <v>360</v>
      </c>
      <c r="E1001" s="24" t="s">
        <v>361</v>
      </c>
      <c r="F1001" s="72" t="s">
        <v>41</v>
      </c>
      <c r="G1001" s="75">
        <v>0.68253299999999995</v>
      </c>
      <c r="H1001" s="78">
        <f t="shared" si="45"/>
        <v>5002.72</v>
      </c>
      <c r="I1001" s="79">
        <v>3414.52</v>
      </c>
      <c r="J1001" s="8"/>
      <c r="K1001" s="80"/>
      <c r="L1001" s="80"/>
      <c r="M1001" s="81">
        <f t="shared" si="46"/>
        <v>5335.53</v>
      </c>
      <c r="N1001" s="81">
        <f t="shared" si="47"/>
        <v>3641.68</v>
      </c>
    </row>
    <row r="1002" spans="1:14" customFormat="1" ht="30" x14ac:dyDescent="0.25">
      <c r="A1002" s="42">
        <v>969</v>
      </c>
      <c r="B1002" s="22" t="s">
        <v>390</v>
      </c>
      <c r="C1002" s="23">
        <v>153</v>
      </c>
      <c r="D1002" s="22" t="s">
        <v>498</v>
      </c>
      <c r="E1002" s="24" t="s">
        <v>499</v>
      </c>
      <c r="F1002" s="72" t="s">
        <v>19</v>
      </c>
      <c r="G1002" s="65">
        <v>9.2299999999999993E-2</v>
      </c>
      <c r="H1002" s="78">
        <f t="shared" si="45"/>
        <v>27929.58</v>
      </c>
      <c r="I1002" s="79">
        <v>2577.9</v>
      </c>
      <c r="J1002" s="8"/>
      <c r="K1002" s="80"/>
      <c r="L1002" s="80"/>
      <c r="M1002" s="81">
        <f t="shared" si="46"/>
        <v>29787.59</v>
      </c>
      <c r="N1002" s="81">
        <f t="shared" si="47"/>
        <v>2749.39</v>
      </c>
    </row>
    <row r="1003" spans="1:14" customFormat="1" ht="15" x14ac:dyDescent="0.25">
      <c r="A1003" s="42">
        <v>970</v>
      </c>
      <c r="B1003" s="22" t="s">
        <v>390</v>
      </c>
      <c r="C1003" s="31">
        <v>153.1</v>
      </c>
      <c r="D1003" s="22" t="s">
        <v>500</v>
      </c>
      <c r="E1003" s="24" t="s">
        <v>501</v>
      </c>
      <c r="F1003" s="72" t="s">
        <v>221</v>
      </c>
      <c r="G1003" s="75">
        <v>-2.0306000000000001E-2</v>
      </c>
      <c r="H1003" s="78">
        <f t="shared" si="45"/>
        <v>23056.73</v>
      </c>
      <c r="I1003" s="79">
        <v>-468.19</v>
      </c>
      <c r="J1003" s="8"/>
      <c r="K1003" s="80"/>
      <c r="L1003" s="80"/>
      <c r="M1003" s="81">
        <f t="shared" si="46"/>
        <v>24590.58</v>
      </c>
      <c r="N1003" s="81">
        <f t="shared" si="47"/>
        <v>-499.34</v>
      </c>
    </row>
    <row r="1004" spans="1:14" customFormat="1" ht="15" x14ac:dyDescent="0.25">
      <c r="A1004" s="42">
        <v>971</v>
      </c>
      <c r="B1004" s="22" t="s">
        <v>390</v>
      </c>
      <c r="C1004" s="31">
        <v>153.19999999999999</v>
      </c>
      <c r="D1004" s="22" t="s">
        <v>502</v>
      </c>
      <c r="E1004" s="24" t="s">
        <v>503</v>
      </c>
      <c r="F1004" s="72" t="s">
        <v>221</v>
      </c>
      <c r="G1004" s="75">
        <v>-1.477E-3</v>
      </c>
      <c r="H1004" s="78">
        <f t="shared" si="45"/>
        <v>38821.94</v>
      </c>
      <c r="I1004" s="79">
        <v>-57.34</v>
      </c>
      <c r="J1004" s="8"/>
      <c r="K1004" s="80"/>
      <c r="L1004" s="80"/>
      <c r="M1004" s="81">
        <f t="shared" si="46"/>
        <v>41404.57</v>
      </c>
      <c r="N1004" s="81">
        <f t="shared" si="47"/>
        <v>-61.15</v>
      </c>
    </row>
    <row r="1005" spans="1:14" customFormat="1" ht="30" x14ac:dyDescent="0.25">
      <c r="A1005" s="42">
        <v>972</v>
      </c>
      <c r="B1005" s="22" t="s">
        <v>390</v>
      </c>
      <c r="C1005" s="31">
        <v>153.30000000000001</v>
      </c>
      <c r="D1005" s="22" t="s">
        <v>483</v>
      </c>
      <c r="E1005" s="24" t="s">
        <v>484</v>
      </c>
      <c r="F1005" s="72" t="s">
        <v>485</v>
      </c>
      <c r="G1005" s="70">
        <v>2.7690000000000001</v>
      </c>
      <c r="H1005" s="78">
        <f t="shared" si="45"/>
        <v>52.83</v>
      </c>
      <c r="I1005" s="79">
        <v>146.30000000000001</v>
      </c>
      <c r="J1005" s="8"/>
      <c r="K1005" s="80"/>
      <c r="L1005" s="80"/>
      <c r="M1005" s="81">
        <f t="shared" si="46"/>
        <v>56.34</v>
      </c>
      <c r="N1005" s="81">
        <f t="shared" si="47"/>
        <v>156.01</v>
      </c>
    </row>
    <row r="1006" spans="1:14" customFormat="1" ht="15" x14ac:dyDescent="0.25">
      <c r="A1006" s="42">
        <v>973</v>
      </c>
      <c r="B1006" s="22" t="s">
        <v>390</v>
      </c>
      <c r="C1006" s="31">
        <v>153.4</v>
      </c>
      <c r="D1006" s="22" t="s">
        <v>504</v>
      </c>
      <c r="E1006" s="24" t="s">
        <v>505</v>
      </c>
      <c r="F1006" s="72" t="s">
        <v>57</v>
      </c>
      <c r="G1006" s="70">
        <v>10.153</v>
      </c>
      <c r="H1006" s="78">
        <f t="shared" si="45"/>
        <v>178.47</v>
      </c>
      <c r="I1006" s="79">
        <v>1812.02</v>
      </c>
      <c r="J1006" s="8"/>
      <c r="K1006" s="80"/>
      <c r="L1006" s="80"/>
      <c r="M1006" s="81">
        <f t="shared" si="46"/>
        <v>190.34</v>
      </c>
      <c r="N1006" s="81">
        <f t="shared" si="47"/>
        <v>1932.52</v>
      </c>
    </row>
    <row r="1007" spans="1:14" customFormat="1" ht="30" x14ac:dyDescent="0.25">
      <c r="A1007" s="42">
        <v>974</v>
      </c>
      <c r="B1007" s="22" t="s">
        <v>390</v>
      </c>
      <c r="C1007" s="23">
        <v>154</v>
      </c>
      <c r="D1007" s="22" t="s">
        <v>494</v>
      </c>
      <c r="E1007" s="24" t="s">
        <v>540</v>
      </c>
      <c r="F1007" s="72" t="s">
        <v>19</v>
      </c>
      <c r="G1007" s="65">
        <v>0.1487</v>
      </c>
      <c r="H1007" s="78">
        <f t="shared" si="45"/>
        <v>30708.61</v>
      </c>
      <c r="I1007" s="79">
        <v>4566.37</v>
      </c>
      <c r="J1007" s="8"/>
      <c r="K1007" s="80"/>
      <c r="L1007" s="80"/>
      <c r="M1007" s="81">
        <f t="shared" si="46"/>
        <v>32751.5</v>
      </c>
      <c r="N1007" s="81">
        <f t="shared" si="47"/>
        <v>4870.1499999999996</v>
      </c>
    </row>
    <row r="1008" spans="1:14" customFormat="1" ht="15" x14ac:dyDescent="0.25">
      <c r="A1008" s="42">
        <v>975</v>
      </c>
      <c r="B1008" s="22" t="s">
        <v>390</v>
      </c>
      <c r="C1008" s="31">
        <v>154.1</v>
      </c>
      <c r="D1008" s="22" t="s">
        <v>360</v>
      </c>
      <c r="E1008" s="24" t="s">
        <v>361</v>
      </c>
      <c r="F1008" s="72" t="s">
        <v>41</v>
      </c>
      <c r="G1008" s="75">
        <v>0.22751099999999999</v>
      </c>
      <c r="H1008" s="78">
        <f t="shared" si="45"/>
        <v>5002.79</v>
      </c>
      <c r="I1008" s="79">
        <v>1138.19</v>
      </c>
      <c r="J1008" s="8"/>
      <c r="K1008" s="80"/>
      <c r="L1008" s="80"/>
      <c r="M1008" s="81">
        <f t="shared" si="46"/>
        <v>5335.6</v>
      </c>
      <c r="N1008" s="81">
        <f t="shared" si="47"/>
        <v>1213.9100000000001</v>
      </c>
    </row>
    <row r="1009" spans="1:14" customFormat="1" ht="30" x14ac:dyDescent="0.25">
      <c r="A1009" s="42">
        <v>976</v>
      </c>
      <c r="B1009" s="22" t="s">
        <v>390</v>
      </c>
      <c r="C1009" s="23">
        <v>155</v>
      </c>
      <c r="D1009" s="22" t="s">
        <v>496</v>
      </c>
      <c r="E1009" s="24" t="s">
        <v>497</v>
      </c>
      <c r="F1009" s="72" t="s">
        <v>19</v>
      </c>
      <c r="G1009" s="65">
        <v>0.1487</v>
      </c>
      <c r="H1009" s="78">
        <f t="shared" si="45"/>
        <v>15440.62</v>
      </c>
      <c r="I1009" s="79">
        <v>2296.02</v>
      </c>
      <c r="J1009" s="8"/>
      <c r="K1009" s="80"/>
      <c r="L1009" s="80"/>
      <c r="M1009" s="81">
        <f t="shared" si="46"/>
        <v>16467.810000000001</v>
      </c>
      <c r="N1009" s="81">
        <f t="shared" si="47"/>
        <v>2448.7600000000002</v>
      </c>
    </row>
    <row r="1010" spans="1:14" customFormat="1" ht="15" x14ac:dyDescent="0.25">
      <c r="A1010" s="42">
        <v>977</v>
      </c>
      <c r="B1010" s="22" t="s">
        <v>390</v>
      </c>
      <c r="C1010" s="31">
        <v>155.1</v>
      </c>
      <c r="D1010" s="22" t="s">
        <v>360</v>
      </c>
      <c r="E1010" s="24" t="s">
        <v>361</v>
      </c>
      <c r="F1010" s="72" t="s">
        <v>41</v>
      </c>
      <c r="G1010" s="75">
        <v>0.22751099999999999</v>
      </c>
      <c r="H1010" s="78">
        <f t="shared" si="45"/>
        <v>5002.79</v>
      </c>
      <c r="I1010" s="79">
        <v>1138.19</v>
      </c>
      <c r="J1010" s="8"/>
      <c r="K1010" s="80"/>
      <c r="L1010" s="80"/>
      <c r="M1010" s="81">
        <f t="shared" si="46"/>
        <v>5335.6</v>
      </c>
      <c r="N1010" s="81">
        <f t="shared" si="47"/>
        <v>1213.9100000000001</v>
      </c>
    </row>
    <row r="1011" spans="1:14" customFormat="1" ht="45" x14ac:dyDescent="0.25">
      <c r="A1011" s="42">
        <v>978</v>
      </c>
      <c r="B1011" s="22" t="s">
        <v>390</v>
      </c>
      <c r="C1011" s="23">
        <v>156</v>
      </c>
      <c r="D1011" s="22" t="s">
        <v>578</v>
      </c>
      <c r="E1011" s="24" t="s">
        <v>579</v>
      </c>
      <c r="F1011" s="72" t="s">
        <v>57</v>
      </c>
      <c r="G1011" s="71">
        <v>3</v>
      </c>
      <c r="H1011" s="78">
        <f t="shared" si="45"/>
        <v>1493.19</v>
      </c>
      <c r="I1011" s="79">
        <v>4479.57</v>
      </c>
      <c r="J1011" s="8"/>
      <c r="K1011" s="80"/>
      <c r="L1011" s="80"/>
      <c r="M1011" s="81">
        <f t="shared" si="46"/>
        <v>1592.52</v>
      </c>
      <c r="N1011" s="81">
        <f t="shared" si="47"/>
        <v>4777.5600000000004</v>
      </c>
    </row>
    <row r="1012" spans="1:14" customFormat="1" ht="15" x14ac:dyDescent="0.25">
      <c r="A1012" s="42">
        <v>979</v>
      </c>
      <c r="B1012" s="22" t="s">
        <v>390</v>
      </c>
      <c r="C1012" s="31">
        <v>156.1</v>
      </c>
      <c r="D1012" s="22" t="s">
        <v>580</v>
      </c>
      <c r="E1012" s="24" t="s">
        <v>581</v>
      </c>
      <c r="F1012" s="72" t="s">
        <v>57</v>
      </c>
      <c r="G1012" s="69">
        <v>-3.3</v>
      </c>
      <c r="H1012" s="78">
        <f t="shared" ref="H1012:H1075" si="48">I1012/G1012</f>
        <v>76.94</v>
      </c>
      <c r="I1012" s="79">
        <v>-253.91</v>
      </c>
      <c r="J1012" s="8"/>
      <c r="K1012" s="80"/>
      <c r="L1012" s="80"/>
      <c r="M1012" s="81">
        <f t="shared" ref="M1012:M1075" si="49">H1012*$J$9*$K$9</f>
        <v>82.06</v>
      </c>
      <c r="N1012" s="81">
        <f t="shared" ref="N1012:N1075" si="50">G1012*M1012</f>
        <v>-270.8</v>
      </c>
    </row>
    <row r="1013" spans="1:14" customFormat="1" ht="15" x14ac:dyDescent="0.25">
      <c r="A1013" s="42">
        <v>980</v>
      </c>
      <c r="B1013" s="22" t="s">
        <v>390</v>
      </c>
      <c r="C1013" s="31">
        <v>156.19999999999999</v>
      </c>
      <c r="D1013" s="22" t="s">
        <v>582</v>
      </c>
      <c r="E1013" s="24" t="s">
        <v>583</v>
      </c>
      <c r="F1013" s="72" t="s">
        <v>57</v>
      </c>
      <c r="G1013" s="69">
        <v>3.3</v>
      </c>
      <c r="H1013" s="78">
        <f t="shared" si="48"/>
        <v>40.200000000000003</v>
      </c>
      <c r="I1013" s="79">
        <v>132.65</v>
      </c>
      <c r="J1013" s="8"/>
      <c r="K1013" s="80"/>
      <c r="L1013" s="80"/>
      <c r="M1013" s="81">
        <f t="shared" si="49"/>
        <v>42.87</v>
      </c>
      <c r="N1013" s="81">
        <f t="shared" si="50"/>
        <v>141.47</v>
      </c>
    </row>
    <row r="1014" spans="1:14" customFormat="1" ht="45" x14ac:dyDescent="0.25">
      <c r="A1014" s="42">
        <v>981</v>
      </c>
      <c r="B1014" s="22" t="s">
        <v>390</v>
      </c>
      <c r="C1014" s="23">
        <v>157</v>
      </c>
      <c r="D1014" s="22" t="s">
        <v>507</v>
      </c>
      <c r="E1014" s="24" t="s">
        <v>508</v>
      </c>
      <c r="F1014" s="72" t="s">
        <v>19</v>
      </c>
      <c r="G1014" s="70">
        <v>2.1999999999999999E-2</v>
      </c>
      <c r="H1014" s="78">
        <f t="shared" si="48"/>
        <v>33747.730000000003</v>
      </c>
      <c r="I1014" s="79">
        <v>742.45</v>
      </c>
      <c r="J1014" s="8"/>
      <c r="K1014" s="80"/>
      <c r="L1014" s="80"/>
      <c r="M1014" s="81">
        <f t="shared" si="49"/>
        <v>35992.79</v>
      </c>
      <c r="N1014" s="81">
        <f t="shared" si="50"/>
        <v>791.84</v>
      </c>
    </row>
    <row r="1015" spans="1:14" customFormat="1" ht="15" x14ac:dyDescent="0.25">
      <c r="A1015" s="42">
        <v>982</v>
      </c>
      <c r="B1015" s="22" t="s">
        <v>390</v>
      </c>
      <c r="C1015" s="31">
        <v>157.1</v>
      </c>
      <c r="D1015" s="22" t="s">
        <v>509</v>
      </c>
      <c r="E1015" s="24" t="s">
        <v>510</v>
      </c>
      <c r="F1015" s="72" t="s">
        <v>41</v>
      </c>
      <c r="G1015" s="74">
        <v>0.32207999999999998</v>
      </c>
      <c r="H1015" s="78">
        <f t="shared" si="48"/>
        <v>854.6</v>
      </c>
      <c r="I1015" s="79">
        <v>275.25</v>
      </c>
      <c r="J1015" s="8"/>
      <c r="K1015" s="80"/>
      <c r="L1015" s="80"/>
      <c r="M1015" s="81">
        <f t="shared" si="49"/>
        <v>911.45</v>
      </c>
      <c r="N1015" s="81">
        <f t="shared" si="50"/>
        <v>293.56</v>
      </c>
    </row>
    <row r="1016" spans="1:14" customFormat="1" ht="30" x14ac:dyDescent="0.25">
      <c r="A1016" s="42">
        <v>983</v>
      </c>
      <c r="B1016" s="22" t="s">
        <v>390</v>
      </c>
      <c r="C1016" s="23">
        <v>158</v>
      </c>
      <c r="D1016" s="22" t="s">
        <v>511</v>
      </c>
      <c r="E1016" s="24" t="s">
        <v>512</v>
      </c>
      <c r="F1016" s="72" t="s">
        <v>19</v>
      </c>
      <c r="G1016" s="70">
        <v>2.1999999999999999E-2</v>
      </c>
      <c r="H1016" s="78">
        <f t="shared" si="48"/>
        <v>2305.4499999999998</v>
      </c>
      <c r="I1016" s="79">
        <v>50.72</v>
      </c>
      <c r="J1016" s="8"/>
      <c r="K1016" s="80"/>
      <c r="L1016" s="80"/>
      <c r="M1016" s="81">
        <f t="shared" si="49"/>
        <v>2458.8200000000002</v>
      </c>
      <c r="N1016" s="81">
        <f t="shared" si="50"/>
        <v>54.09</v>
      </c>
    </row>
    <row r="1017" spans="1:14" customFormat="1" ht="15" x14ac:dyDescent="0.25">
      <c r="A1017" s="42">
        <v>984</v>
      </c>
      <c r="B1017" s="22" t="s">
        <v>390</v>
      </c>
      <c r="C1017" s="31">
        <v>158.1</v>
      </c>
      <c r="D1017" s="22" t="s">
        <v>509</v>
      </c>
      <c r="E1017" s="24" t="s">
        <v>510</v>
      </c>
      <c r="F1017" s="72" t="s">
        <v>41</v>
      </c>
      <c r="G1017" s="74">
        <v>8.0519999999999994E-2</v>
      </c>
      <c r="H1017" s="78">
        <f t="shared" si="48"/>
        <v>854.45</v>
      </c>
      <c r="I1017" s="79">
        <v>68.8</v>
      </c>
      <c r="J1017" s="8"/>
      <c r="K1017" s="80"/>
      <c r="L1017" s="80"/>
      <c r="M1017" s="81">
        <f t="shared" si="49"/>
        <v>911.29</v>
      </c>
      <c r="N1017" s="81">
        <f t="shared" si="50"/>
        <v>73.38</v>
      </c>
    </row>
    <row r="1018" spans="1:14" customFormat="1" ht="45" x14ac:dyDescent="0.25">
      <c r="A1018" s="42">
        <v>985</v>
      </c>
      <c r="B1018" s="22" t="s">
        <v>390</v>
      </c>
      <c r="C1018" s="23">
        <v>159</v>
      </c>
      <c r="D1018" s="22" t="s">
        <v>513</v>
      </c>
      <c r="E1018" s="24" t="s">
        <v>514</v>
      </c>
      <c r="F1018" s="72" t="s">
        <v>19</v>
      </c>
      <c r="G1018" s="70">
        <v>2.1999999999999999E-2</v>
      </c>
      <c r="H1018" s="78">
        <f t="shared" si="48"/>
        <v>18874.09</v>
      </c>
      <c r="I1018" s="79">
        <v>415.23</v>
      </c>
      <c r="J1018" s="8"/>
      <c r="K1018" s="80"/>
      <c r="L1018" s="80"/>
      <c r="M1018" s="81">
        <f t="shared" si="49"/>
        <v>20129.689999999999</v>
      </c>
      <c r="N1018" s="81">
        <f t="shared" si="50"/>
        <v>442.85</v>
      </c>
    </row>
    <row r="1019" spans="1:14" customFormat="1" ht="15" x14ac:dyDescent="0.25">
      <c r="A1019" s="42">
        <v>986</v>
      </c>
      <c r="B1019" s="22" t="s">
        <v>390</v>
      </c>
      <c r="C1019" s="31">
        <v>159.1</v>
      </c>
      <c r="D1019" s="22" t="s">
        <v>515</v>
      </c>
      <c r="E1019" s="24" t="s">
        <v>516</v>
      </c>
      <c r="F1019" s="72" t="s">
        <v>41</v>
      </c>
      <c r="G1019" s="70">
        <v>1.0999999999999999E-2</v>
      </c>
      <c r="H1019" s="78">
        <f t="shared" si="48"/>
        <v>933.64</v>
      </c>
      <c r="I1019" s="79">
        <v>10.27</v>
      </c>
      <c r="J1019" s="8"/>
      <c r="K1019" s="80"/>
      <c r="L1019" s="80"/>
      <c r="M1019" s="81">
        <f t="shared" si="49"/>
        <v>995.75</v>
      </c>
      <c r="N1019" s="81">
        <f t="shared" si="50"/>
        <v>10.95</v>
      </c>
    </row>
    <row r="1020" spans="1:14" customFormat="1" ht="45" x14ac:dyDescent="0.25">
      <c r="A1020" s="42">
        <v>987</v>
      </c>
      <c r="B1020" s="22" t="s">
        <v>390</v>
      </c>
      <c r="C1020" s="31">
        <v>159.19999999999999</v>
      </c>
      <c r="D1020" s="22" t="s">
        <v>517</v>
      </c>
      <c r="E1020" s="24" t="s">
        <v>518</v>
      </c>
      <c r="F1020" s="72" t="s">
        <v>221</v>
      </c>
      <c r="G1020" s="74">
        <v>0.15708</v>
      </c>
      <c r="H1020" s="78">
        <f t="shared" si="48"/>
        <v>4072.51</v>
      </c>
      <c r="I1020" s="79">
        <v>639.71</v>
      </c>
      <c r="J1020" s="8"/>
      <c r="K1020" s="80"/>
      <c r="L1020" s="80"/>
      <c r="M1020" s="81">
        <f t="shared" si="49"/>
        <v>4343.43</v>
      </c>
      <c r="N1020" s="81">
        <f t="shared" si="50"/>
        <v>682.27</v>
      </c>
    </row>
    <row r="1021" spans="1:14" customFormat="1" ht="30" x14ac:dyDescent="0.25">
      <c r="A1021" s="42">
        <v>988</v>
      </c>
      <c r="B1021" s="22" t="s">
        <v>390</v>
      </c>
      <c r="C1021" s="23">
        <v>160</v>
      </c>
      <c r="D1021" s="22" t="s">
        <v>519</v>
      </c>
      <c r="E1021" s="24" t="s">
        <v>520</v>
      </c>
      <c r="F1021" s="72" t="s">
        <v>19</v>
      </c>
      <c r="G1021" s="70">
        <v>2.1999999999999999E-2</v>
      </c>
      <c r="H1021" s="78">
        <f t="shared" si="48"/>
        <v>10996.82</v>
      </c>
      <c r="I1021" s="79">
        <v>241.93</v>
      </c>
      <c r="J1021" s="8"/>
      <c r="K1021" s="80"/>
      <c r="L1021" s="80"/>
      <c r="M1021" s="81">
        <f t="shared" si="49"/>
        <v>11728.38</v>
      </c>
      <c r="N1021" s="81">
        <f t="shared" si="50"/>
        <v>258.02</v>
      </c>
    </row>
    <row r="1022" spans="1:14" customFormat="1" ht="45" x14ac:dyDescent="0.25">
      <c r="A1022" s="42">
        <v>989</v>
      </c>
      <c r="B1022" s="22" t="s">
        <v>390</v>
      </c>
      <c r="C1022" s="31">
        <v>160.1</v>
      </c>
      <c r="D1022" s="22" t="s">
        <v>517</v>
      </c>
      <c r="E1022" s="24" t="s">
        <v>518</v>
      </c>
      <c r="F1022" s="72" t="s">
        <v>221</v>
      </c>
      <c r="G1022" s="74">
        <v>0.10648000000000001</v>
      </c>
      <c r="H1022" s="78">
        <f t="shared" si="48"/>
        <v>4072.41</v>
      </c>
      <c r="I1022" s="79">
        <v>433.63</v>
      </c>
      <c r="J1022" s="8"/>
      <c r="K1022" s="80"/>
      <c r="L1022" s="80"/>
      <c r="M1022" s="81">
        <f t="shared" si="49"/>
        <v>4343.33</v>
      </c>
      <c r="N1022" s="81">
        <f t="shared" si="50"/>
        <v>462.48</v>
      </c>
    </row>
    <row r="1023" spans="1:14" customFormat="1" ht="30" x14ac:dyDescent="0.25">
      <c r="A1023" s="42">
        <v>990</v>
      </c>
      <c r="B1023" s="22" t="s">
        <v>390</v>
      </c>
      <c r="C1023" s="23">
        <v>161</v>
      </c>
      <c r="D1023" s="22" t="s">
        <v>607</v>
      </c>
      <c r="E1023" s="24" t="s">
        <v>608</v>
      </c>
      <c r="F1023" s="72" t="s">
        <v>78</v>
      </c>
      <c r="G1023" s="70">
        <v>0.51300000000000001</v>
      </c>
      <c r="H1023" s="78">
        <f t="shared" si="48"/>
        <v>189492.73</v>
      </c>
      <c r="I1023" s="79">
        <v>97209.77</v>
      </c>
      <c r="J1023" s="8"/>
      <c r="K1023" s="80"/>
      <c r="L1023" s="80"/>
      <c r="M1023" s="81">
        <f t="shared" si="49"/>
        <v>202098.72</v>
      </c>
      <c r="N1023" s="81">
        <f t="shared" si="50"/>
        <v>103676.64</v>
      </c>
    </row>
    <row r="1024" spans="1:14" customFormat="1" ht="15" x14ac:dyDescent="0.25">
      <c r="A1024" s="42">
        <v>991</v>
      </c>
      <c r="B1024" s="22" t="s">
        <v>390</v>
      </c>
      <c r="C1024" s="31">
        <v>161.1</v>
      </c>
      <c r="D1024" s="22" t="s">
        <v>470</v>
      </c>
      <c r="E1024" s="24" t="s">
        <v>471</v>
      </c>
      <c r="F1024" s="72" t="s">
        <v>41</v>
      </c>
      <c r="G1024" s="65">
        <v>-2.6676000000000002</v>
      </c>
      <c r="H1024" s="78">
        <f t="shared" si="48"/>
        <v>4221.49</v>
      </c>
      <c r="I1024" s="79">
        <v>-11261.24</v>
      </c>
      <c r="J1024" s="8"/>
      <c r="K1024" s="80"/>
      <c r="L1024" s="80"/>
      <c r="M1024" s="81">
        <f t="shared" si="49"/>
        <v>4502.32</v>
      </c>
      <c r="N1024" s="81">
        <f t="shared" si="50"/>
        <v>-12010.39</v>
      </c>
    </row>
    <row r="1025" spans="1:14" customFormat="1" ht="30" x14ac:dyDescent="0.25">
      <c r="A1025" s="42">
        <v>992</v>
      </c>
      <c r="B1025" s="22" t="s">
        <v>390</v>
      </c>
      <c r="C1025" s="23">
        <v>162</v>
      </c>
      <c r="D1025" s="22" t="s">
        <v>609</v>
      </c>
      <c r="E1025" s="24" t="s">
        <v>610</v>
      </c>
      <c r="F1025" s="72" t="s">
        <v>78</v>
      </c>
      <c r="G1025" s="70">
        <v>0.53800000000000003</v>
      </c>
      <c r="H1025" s="78">
        <f t="shared" si="48"/>
        <v>172459.55</v>
      </c>
      <c r="I1025" s="79">
        <v>92783.24</v>
      </c>
      <c r="J1025" s="8"/>
      <c r="K1025" s="80"/>
      <c r="L1025" s="80"/>
      <c r="M1025" s="81">
        <f t="shared" si="49"/>
        <v>183932.41</v>
      </c>
      <c r="N1025" s="81">
        <f t="shared" si="50"/>
        <v>98955.64</v>
      </c>
    </row>
    <row r="1026" spans="1:14" customFormat="1" ht="15" x14ac:dyDescent="0.25">
      <c r="A1026" s="42">
        <v>993</v>
      </c>
      <c r="B1026" s="22" t="s">
        <v>390</v>
      </c>
      <c r="C1026" s="31">
        <v>162.1</v>
      </c>
      <c r="D1026" s="22" t="s">
        <v>470</v>
      </c>
      <c r="E1026" s="24" t="s">
        <v>471</v>
      </c>
      <c r="F1026" s="72" t="s">
        <v>41</v>
      </c>
      <c r="G1026" s="74">
        <v>-3.0827399999999998</v>
      </c>
      <c r="H1026" s="78">
        <f t="shared" si="48"/>
        <v>4221.5</v>
      </c>
      <c r="I1026" s="79">
        <v>-13013.79</v>
      </c>
      <c r="J1026" s="8"/>
      <c r="K1026" s="80"/>
      <c r="L1026" s="80"/>
      <c r="M1026" s="81">
        <f t="shared" si="49"/>
        <v>4502.33</v>
      </c>
      <c r="N1026" s="81">
        <f t="shared" si="50"/>
        <v>-13879.51</v>
      </c>
    </row>
    <row r="1027" spans="1:14" customFormat="1" ht="15" x14ac:dyDescent="0.25">
      <c r="A1027" s="42">
        <v>994</v>
      </c>
      <c r="B1027" s="22" t="s">
        <v>390</v>
      </c>
      <c r="C1027" s="31">
        <v>162.19999999999999</v>
      </c>
      <c r="D1027" s="22" t="s">
        <v>547</v>
      </c>
      <c r="E1027" s="24" t="s">
        <v>611</v>
      </c>
      <c r="F1027" s="72" t="s">
        <v>41</v>
      </c>
      <c r="G1027" s="68">
        <v>2.62</v>
      </c>
      <c r="H1027" s="78">
        <f t="shared" si="48"/>
        <v>4496.1099999999997</v>
      </c>
      <c r="I1027" s="79">
        <v>11779.82</v>
      </c>
      <c r="J1027" s="8"/>
      <c r="K1027" s="80"/>
      <c r="L1027" s="80"/>
      <c r="M1027" s="81">
        <f t="shared" si="49"/>
        <v>4795.21</v>
      </c>
      <c r="N1027" s="81">
        <f t="shared" si="50"/>
        <v>12563.45</v>
      </c>
    </row>
    <row r="1028" spans="1:14" customFormat="1" ht="45" x14ac:dyDescent="0.25">
      <c r="A1028" s="42">
        <v>995</v>
      </c>
      <c r="B1028" s="22" t="s">
        <v>390</v>
      </c>
      <c r="C1028" s="31">
        <v>162.30000000000001</v>
      </c>
      <c r="D1028" s="22" t="s">
        <v>547</v>
      </c>
      <c r="E1028" s="24" t="s">
        <v>612</v>
      </c>
      <c r="F1028" s="72" t="s">
        <v>41</v>
      </c>
      <c r="G1028" s="68">
        <v>2.62</v>
      </c>
      <c r="H1028" s="78">
        <f t="shared" si="48"/>
        <v>36.75</v>
      </c>
      <c r="I1028" s="79">
        <v>96.28</v>
      </c>
      <c r="J1028" s="8"/>
      <c r="K1028" s="80"/>
      <c r="L1028" s="80"/>
      <c r="M1028" s="81">
        <f t="shared" si="49"/>
        <v>39.19</v>
      </c>
      <c r="N1028" s="81">
        <f t="shared" si="50"/>
        <v>102.68</v>
      </c>
    </row>
    <row r="1029" spans="1:14" customFormat="1" ht="15" x14ac:dyDescent="0.25">
      <c r="A1029" s="42">
        <v>996</v>
      </c>
      <c r="B1029" s="22" t="s">
        <v>390</v>
      </c>
      <c r="C1029" s="31">
        <v>162.4</v>
      </c>
      <c r="D1029" s="22" t="s">
        <v>547</v>
      </c>
      <c r="E1029" s="24" t="s">
        <v>613</v>
      </c>
      <c r="F1029" s="72" t="s">
        <v>41</v>
      </c>
      <c r="G1029" s="68">
        <v>0.12</v>
      </c>
      <c r="H1029" s="78">
        <f t="shared" si="48"/>
        <v>4496.25</v>
      </c>
      <c r="I1029" s="79">
        <v>539.54999999999995</v>
      </c>
      <c r="J1029" s="8"/>
      <c r="K1029" s="80"/>
      <c r="L1029" s="80"/>
      <c r="M1029" s="81">
        <f t="shared" si="49"/>
        <v>4795.3599999999997</v>
      </c>
      <c r="N1029" s="81">
        <f t="shared" si="50"/>
        <v>575.44000000000005</v>
      </c>
    </row>
    <row r="1030" spans="1:14" customFormat="1" ht="15" x14ac:dyDescent="0.25">
      <c r="A1030" s="42">
        <v>997</v>
      </c>
      <c r="B1030" s="22" t="s">
        <v>390</v>
      </c>
      <c r="C1030" s="31">
        <v>162.5</v>
      </c>
      <c r="D1030" s="22" t="s">
        <v>392</v>
      </c>
      <c r="E1030" s="24" t="s">
        <v>546</v>
      </c>
      <c r="F1030" s="72" t="s">
        <v>41</v>
      </c>
      <c r="G1030" s="68">
        <v>1.47</v>
      </c>
      <c r="H1030" s="78">
        <f t="shared" si="48"/>
        <v>3946.95</v>
      </c>
      <c r="I1030" s="79">
        <v>5802.02</v>
      </c>
      <c r="J1030" s="8"/>
      <c r="K1030" s="80"/>
      <c r="L1030" s="80"/>
      <c r="M1030" s="81">
        <f t="shared" si="49"/>
        <v>4209.5200000000004</v>
      </c>
      <c r="N1030" s="81">
        <f t="shared" si="50"/>
        <v>6187.99</v>
      </c>
    </row>
    <row r="1031" spans="1:14" customFormat="1" ht="45" x14ac:dyDescent="0.25">
      <c r="A1031" s="42">
        <v>998</v>
      </c>
      <c r="B1031" s="22" t="s">
        <v>390</v>
      </c>
      <c r="C1031" s="31">
        <v>162.6</v>
      </c>
      <c r="D1031" s="22" t="s">
        <v>551</v>
      </c>
      <c r="E1031" s="24" t="s">
        <v>552</v>
      </c>
      <c r="F1031" s="72" t="s">
        <v>156</v>
      </c>
      <c r="G1031" s="71">
        <v>5</v>
      </c>
      <c r="H1031" s="78">
        <f t="shared" si="48"/>
        <v>4055.04</v>
      </c>
      <c r="I1031" s="79">
        <v>20275.2</v>
      </c>
      <c r="J1031" s="8"/>
      <c r="K1031" s="80"/>
      <c r="L1031" s="80"/>
      <c r="M1031" s="81">
        <f t="shared" si="49"/>
        <v>4324.8</v>
      </c>
      <c r="N1031" s="81">
        <f t="shared" si="50"/>
        <v>21624</v>
      </c>
    </row>
    <row r="1032" spans="1:14" customFormat="1" ht="45" x14ac:dyDescent="0.25">
      <c r="A1032" s="42">
        <v>999</v>
      </c>
      <c r="B1032" s="22" t="s">
        <v>390</v>
      </c>
      <c r="C1032" s="31">
        <v>162.69999999999999</v>
      </c>
      <c r="D1032" s="22" t="s">
        <v>549</v>
      </c>
      <c r="E1032" s="24" t="s">
        <v>550</v>
      </c>
      <c r="F1032" s="72" t="s">
        <v>156</v>
      </c>
      <c r="G1032" s="71">
        <v>2</v>
      </c>
      <c r="H1032" s="78">
        <f t="shared" si="48"/>
        <v>2691.55</v>
      </c>
      <c r="I1032" s="79">
        <v>5383.1</v>
      </c>
      <c r="J1032" s="8"/>
      <c r="K1032" s="80"/>
      <c r="L1032" s="80"/>
      <c r="M1032" s="81">
        <f t="shared" si="49"/>
        <v>2870.61</v>
      </c>
      <c r="N1032" s="81">
        <f t="shared" si="50"/>
        <v>5741.22</v>
      </c>
    </row>
    <row r="1033" spans="1:14" customFormat="1" ht="45" x14ac:dyDescent="0.25">
      <c r="A1033" s="42">
        <v>1000</v>
      </c>
      <c r="B1033" s="22" t="s">
        <v>390</v>
      </c>
      <c r="C1033" s="31">
        <v>162.80000000000001</v>
      </c>
      <c r="D1033" s="22" t="s">
        <v>614</v>
      </c>
      <c r="E1033" s="24" t="s">
        <v>615</v>
      </c>
      <c r="F1033" s="72" t="s">
        <v>156</v>
      </c>
      <c r="G1033" s="71">
        <v>1</v>
      </c>
      <c r="H1033" s="78">
        <f t="shared" si="48"/>
        <v>3717.5</v>
      </c>
      <c r="I1033" s="79">
        <v>3717.5</v>
      </c>
      <c r="J1033" s="8"/>
      <c r="K1033" s="80"/>
      <c r="L1033" s="80"/>
      <c r="M1033" s="81">
        <f t="shared" si="49"/>
        <v>3964.81</v>
      </c>
      <c r="N1033" s="81">
        <f t="shared" si="50"/>
        <v>3964.81</v>
      </c>
    </row>
    <row r="1034" spans="1:14" customFormat="1" ht="45" x14ac:dyDescent="0.25">
      <c r="A1034" s="42">
        <v>1001</v>
      </c>
      <c r="B1034" s="22" t="s">
        <v>390</v>
      </c>
      <c r="C1034" s="31">
        <v>162.9</v>
      </c>
      <c r="D1034" s="22" t="s">
        <v>616</v>
      </c>
      <c r="E1034" s="24" t="s">
        <v>617</v>
      </c>
      <c r="F1034" s="72" t="s">
        <v>156</v>
      </c>
      <c r="G1034" s="71">
        <v>1</v>
      </c>
      <c r="H1034" s="78">
        <f t="shared" si="48"/>
        <v>3412.2</v>
      </c>
      <c r="I1034" s="79">
        <v>3412.2</v>
      </c>
      <c r="J1034" s="8"/>
      <c r="K1034" s="80"/>
      <c r="L1034" s="80"/>
      <c r="M1034" s="81">
        <f t="shared" si="49"/>
        <v>3639.2</v>
      </c>
      <c r="N1034" s="81">
        <f t="shared" si="50"/>
        <v>3639.2</v>
      </c>
    </row>
    <row r="1035" spans="1:14" customFormat="1" ht="30" x14ac:dyDescent="0.25">
      <c r="A1035" s="42">
        <v>1002</v>
      </c>
      <c r="B1035" s="22" t="s">
        <v>390</v>
      </c>
      <c r="C1035" s="30">
        <v>162.1</v>
      </c>
      <c r="D1035" s="22" t="s">
        <v>436</v>
      </c>
      <c r="E1035" s="24" t="s">
        <v>437</v>
      </c>
      <c r="F1035" s="72" t="s">
        <v>156</v>
      </c>
      <c r="G1035" s="71">
        <v>11</v>
      </c>
      <c r="H1035" s="78">
        <f t="shared" si="48"/>
        <v>401.52</v>
      </c>
      <c r="I1035" s="79">
        <v>4416.68</v>
      </c>
      <c r="J1035" s="8"/>
      <c r="K1035" s="80"/>
      <c r="L1035" s="80"/>
      <c r="M1035" s="81">
        <f t="shared" si="49"/>
        <v>428.23</v>
      </c>
      <c r="N1035" s="81">
        <f t="shared" si="50"/>
        <v>4710.53</v>
      </c>
    </row>
    <row r="1036" spans="1:14" customFormat="1" ht="15" x14ac:dyDescent="0.25">
      <c r="A1036" s="42">
        <v>1003</v>
      </c>
      <c r="B1036" s="22" t="s">
        <v>390</v>
      </c>
      <c r="C1036" s="30">
        <v>162.11000000000001</v>
      </c>
      <c r="D1036" s="22" t="s">
        <v>444</v>
      </c>
      <c r="E1036" s="24" t="s">
        <v>618</v>
      </c>
      <c r="F1036" s="72" t="s">
        <v>156</v>
      </c>
      <c r="G1036" s="71">
        <v>1</v>
      </c>
      <c r="H1036" s="78">
        <f t="shared" si="48"/>
        <v>2905.7</v>
      </c>
      <c r="I1036" s="79">
        <v>2905.7</v>
      </c>
      <c r="J1036" s="8"/>
      <c r="K1036" s="80"/>
      <c r="L1036" s="80"/>
      <c r="M1036" s="81">
        <f t="shared" si="49"/>
        <v>3099</v>
      </c>
      <c r="N1036" s="81">
        <f t="shared" si="50"/>
        <v>3099</v>
      </c>
    </row>
    <row r="1037" spans="1:14" customFormat="1" ht="15" x14ac:dyDescent="0.25">
      <c r="A1037" s="42">
        <v>1004</v>
      </c>
      <c r="B1037" s="22" t="s">
        <v>390</v>
      </c>
      <c r="C1037" s="30">
        <v>162.12</v>
      </c>
      <c r="D1037" s="22" t="s">
        <v>534</v>
      </c>
      <c r="E1037" s="24" t="s">
        <v>619</v>
      </c>
      <c r="F1037" s="72" t="s">
        <v>156</v>
      </c>
      <c r="G1037" s="71">
        <v>2</v>
      </c>
      <c r="H1037" s="78">
        <f t="shared" si="48"/>
        <v>3668.61</v>
      </c>
      <c r="I1037" s="79">
        <v>7337.22</v>
      </c>
      <c r="J1037" s="8"/>
      <c r="K1037" s="80"/>
      <c r="L1037" s="80"/>
      <c r="M1037" s="81">
        <f t="shared" si="49"/>
        <v>3912.66</v>
      </c>
      <c r="N1037" s="81">
        <f t="shared" si="50"/>
        <v>7825.32</v>
      </c>
    </row>
    <row r="1038" spans="1:14" customFormat="1" ht="15" x14ac:dyDescent="0.25">
      <c r="A1038" s="42">
        <v>1005</v>
      </c>
      <c r="B1038" s="22" t="s">
        <v>390</v>
      </c>
      <c r="C1038" s="30">
        <v>162.13</v>
      </c>
      <c r="D1038" s="22" t="s">
        <v>620</v>
      </c>
      <c r="E1038" s="24" t="s">
        <v>621</v>
      </c>
      <c r="F1038" s="72" t="s">
        <v>488</v>
      </c>
      <c r="G1038" s="68">
        <v>18.86</v>
      </c>
      <c r="H1038" s="78">
        <f t="shared" si="48"/>
        <v>44.51</v>
      </c>
      <c r="I1038" s="79">
        <v>839.4</v>
      </c>
      <c r="J1038" s="8"/>
      <c r="K1038" s="80"/>
      <c r="L1038" s="80"/>
      <c r="M1038" s="81">
        <f t="shared" si="49"/>
        <v>47.47</v>
      </c>
      <c r="N1038" s="81">
        <f t="shared" si="50"/>
        <v>895.28</v>
      </c>
    </row>
    <row r="1039" spans="1:14" customFormat="1" ht="30" x14ac:dyDescent="0.25">
      <c r="A1039" s="42">
        <v>1006</v>
      </c>
      <c r="B1039" s="22" t="s">
        <v>390</v>
      </c>
      <c r="C1039" s="23">
        <v>163</v>
      </c>
      <c r="D1039" s="22" t="s">
        <v>622</v>
      </c>
      <c r="E1039" s="24" t="s">
        <v>623</v>
      </c>
      <c r="F1039" s="72" t="s">
        <v>19</v>
      </c>
      <c r="G1039" s="70">
        <v>0.126</v>
      </c>
      <c r="H1039" s="78">
        <f t="shared" si="48"/>
        <v>12893.89</v>
      </c>
      <c r="I1039" s="79">
        <v>1624.63</v>
      </c>
      <c r="J1039" s="8"/>
      <c r="K1039" s="80"/>
      <c r="L1039" s="80"/>
      <c r="M1039" s="81">
        <f t="shared" si="49"/>
        <v>13751.65</v>
      </c>
      <c r="N1039" s="81">
        <f t="shared" si="50"/>
        <v>1732.71</v>
      </c>
    </row>
    <row r="1040" spans="1:14" customFormat="1" ht="15" x14ac:dyDescent="0.25">
      <c r="A1040" s="42">
        <v>1007</v>
      </c>
      <c r="B1040" s="22" t="s">
        <v>390</v>
      </c>
      <c r="C1040" s="31">
        <v>163.1</v>
      </c>
      <c r="D1040" s="22" t="s">
        <v>515</v>
      </c>
      <c r="E1040" s="24" t="s">
        <v>516</v>
      </c>
      <c r="F1040" s="72" t="s">
        <v>41</v>
      </c>
      <c r="G1040" s="70">
        <v>3.3000000000000002E-2</v>
      </c>
      <c r="H1040" s="78">
        <f t="shared" si="48"/>
        <v>935.15</v>
      </c>
      <c r="I1040" s="79">
        <v>30.86</v>
      </c>
      <c r="J1040" s="8"/>
      <c r="K1040" s="80"/>
      <c r="L1040" s="80"/>
      <c r="M1040" s="81">
        <f t="shared" si="49"/>
        <v>997.36</v>
      </c>
      <c r="N1040" s="81">
        <f t="shared" si="50"/>
        <v>32.909999999999997</v>
      </c>
    </row>
    <row r="1041" spans="1:14" customFormat="1" ht="15" x14ac:dyDescent="0.25">
      <c r="A1041" s="42">
        <v>1008</v>
      </c>
      <c r="B1041" s="22" t="s">
        <v>390</v>
      </c>
      <c r="C1041" s="23">
        <v>164</v>
      </c>
      <c r="D1041" s="22" t="s">
        <v>624</v>
      </c>
      <c r="E1041" s="24" t="s">
        <v>625</v>
      </c>
      <c r="F1041" s="72" t="s">
        <v>19</v>
      </c>
      <c r="G1041" s="70">
        <v>0.126</v>
      </c>
      <c r="H1041" s="78">
        <f t="shared" si="48"/>
        <v>30933.89</v>
      </c>
      <c r="I1041" s="79">
        <v>3897.67</v>
      </c>
      <c r="J1041" s="8"/>
      <c r="K1041" s="80"/>
      <c r="L1041" s="80"/>
      <c r="M1041" s="81">
        <f t="shared" si="49"/>
        <v>32991.760000000002</v>
      </c>
      <c r="N1041" s="81">
        <f t="shared" si="50"/>
        <v>4156.96</v>
      </c>
    </row>
    <row r="1042" spans="1:14" customFormat="1" ht="45" x14ac:dyDescent="0.25">
      <c r="A1042" s="42">
        <v>1009</v>
      </c>
      <c r="B1042" s="22" t="s">
        <v>390</v>
      </c>
      <c r="C1042" s="23">
        <v>165</v>
      </c>
      <c r="D1042" s="22" t="s">
        <v>560</v>
      </c>
      <c r="E1042" s="24" t="s">
        <v>626</v>
      </c>
      <c r="F1042" s="72" t="s">
        <v>44</v>
      </c>
      <c r="G1042" s="68">
        <v>0.02</v>
      </c>
      <c r="H1042" s="78">
        <f t="shared" si="48"/>
        <v>458169</v>
      </c>
      <c r="I1042" s="79">
        <v>9163.3799999999992</v>
      </c>
      <c r="J1042" s="8"/>
      <c r="K1042" s="80"/>
      <c r="L1042" s="80"/>
      <c r="M1042" s="81">
        <f t="shared" si="49"/>
        <v>488648.65</v>
      </c>
      <c r="N1042" s="81">
        <f t="shared" si="50"/>
        <v>9772.9699999999993</v>
      </c>
    </row>
    <row r="1043" spans="1:14" customFormat="1" ht="60" x14ac:dyDescent="0.25">
      <c r="A1043" s="42">
        <v>1010</v>
      </c>
      <c r="B1043" s="22" t="s">
        <v>390</v>
      </c>
      <c r="C1043" s="23">
        <v>166</v>
      </c>
      <c r="D1043" s="22" t="s">
        <v>562</v>
      </c>
      <c r="E1043" s="24" t="s">
        <v>627</v>
      </c>
      <c r="F1043" s="72" t="s">
        <v>44</v>
      </c>
      <c r="G1043" s="68">
        <v>0.01</v>
      </c>
      <c r="H1043" s="78">
        <f t="shared" si="48"/>
        <v>4331</v>
      </c>
      <c r="I1043" s="79">
        <v>43.31</v>
      </c>
      <c r="J1043" s="8"/>
      <c r="K1043" s="80"/>
      <c r="L1043" s="80"/>
      <c r="M1043" s="81">
        <f t="shared" si="49"/>
        <v>4619.12</v>
      </c>
      <c r="N1043" s="81">
        <f t="shared" si="50"/>
        <v>46.19</v>
      </c>
    </row>
    <row r="1044" spans="1:14" customFormat="1" ht="45" x14ac:dyDescent="0.25">
      <c r="A1044" s="42">
        <v>1011</v>
      </c>
      <c r="B1044" s="22" t="s">
        <v>390</v>
      </c>
      <c r="C1044" s="23">
        <v>167</v>
      </c>
      <c r="D1044" s="22" t="s">
        <v>560</v>
      </c>
      <c r="E1044" s="24" t="s">
        <v>628</v>
      </c>
      <c r="F1044" s="72" t="s">
        <v>44</v>
      </c>
      <c r="G1044" s="68">
        <v>0.01</v>
      </c>
      <c r="H1044" s="78">
        <f t="shared" si="48"/>
        <v>562232</v>
      </c>
      <c r="I1044" s="79">
        <v>5622.32</v>
      </c>
      <c r="J1044" s="8"/>
      <c r="K1044" s="80"/>
      <c r="L1044" s="80"/>
      <c r="M1044" s="81">
        <f t="shared" si="49"/>
        <v>599634.43000000005</v>
      </c>
      <c r="N1044" s="81">
        <f t="shared" si="50"/>
        <v>5996.34</v>
      </c>
    </row>
    <row r="1045" spans="1:14" customFormat="1" ht="30" x14ac:dyDescent="0.25">
      <c r="A1045" s="42">
        <v>1012</v>
      </c>
      <c r="B1045" s="22" t="s">
        <v>390</v>
      </c>
      <c r="C1045" s="23">
        <v>168</v>
      </c>
      <c r="D1045" s="22" t="s">
        <v>629</v>
      </c>
      <c r="E1045" s="24" t="s">
        <v>630</v>
      </c>
      <c r="F1045" s="72" t="s">
        <v>221</v>
      </c>
      <c r="G1045" s="70">
        <v>4.8000000000000001E-2</v>
      </c>
      <c r="H1045" s="78">
        <f t="shared" si="48"/>
        <v>505585.42</v>
      </c>
      <c r="I1045" s="79">
        <v>24268.1</v>
      </c>
      <c r="J1045" s="8"/>
      <c r="K1045" s="80"/>
      <c r="L1045" s="80"/>
      <c r="M1045" s="81">
        <f t="shared" si="49"/>
        <v>539219.43999999994</v>
      </c>
      <c r="N1045" s="81">
        <f t="shared" si="50"/>
        <v>25882.53</v>
      </c>
    </row>
    <row r="1046" spans="1:14" customFormat="1" ht="60" x14ac:dyDescent="0.25">
      <c r="A1046" s="42">
        <v>1013</v>
      </c>
      <c r="B1046" s="22" t="s">
        <v>390</v>
      </c>
      <c r="C1046" s="31">
        <v>168.1</v>
      </c>
      <c r="D1046" s="22" t="s">
        <v>567</v>
      </c>
      <c r="E1046" s="24" t="s">
        <v>631</v>
      </c>
      <c r="F1046" s="72" t="s">
        <v>97</v>
      </c>
      <c r="G1046" s="69">
        <v>0.6</v>
      </c>
      <c r="H1046" s="78">
        <f t="shared" si="48"/>
        <v>2299.08</v>
      </c>
      <c r="I1046" s="79">
        <v>1379.45</v>
      </c>
      <c r="J1046" s="8"/>
      <c r="K1046" s="80"/>
      <c r="L1046" s="80"/>
      <c r="M1046" s="81">
        <f t="shared" si="49"/>
        <v>2452.0300000000002</v>
      </c>
      <c r="N1046" s="81">
        <f t="shared" si="50"/>
        <v>1471.22</v>
      </c>
    </row>
    <row r="1047" spans="1:14" customFormat="1" ht="60" x14ac:dyDescent="0.25">
      <c r="A1047" s="42">
        <v>1014</v>
      </c>
      <c r="B1047" s="22" t="s">
        <v>390</v>
      </c>
      <c r="C1047" s="31">
        <v>168.2</v>
      </c>
      <c r="D1047" s="22" t="s">
        <v>632</v>
      </c>
      <c r="E1047" s="24" t="s">
        <v>633</v>
      </c>
      <c r="F1047" s="72" t="s">
        <v>97</v>
      </c>
      <c r="G1047" s="69">
        <v>0.3</v>
      </c>
      <c r="H1047" s="78">
        <f t="shared" si="48"/>
        <v>5013.83</v>
      </c>
      <c r="I1047" s="79">
        <v>1504.15</v>
      </c>
      <c r="J1047" s="8"/>
      <c r="K1047" s="80"/>
      <c r="L1047" s="80"/>
      <c r="M1047" s="81">
        <f t="shared" si="49"/>
        <v>5347.37</v>
      </c>
      <c r="N1047" s="81">
        <f t="shared" si="50"/>
        <v>1604.21</v>
      </c>
    </row>
    <row r="1048" spans="1:14" customFormat="1" ht="30" x14ac:dyDescent="0.25">
      <c r="A1048" s="42">
        <v>1015</v>
      </c>
      <c r="B1048" s="22" t="s">
        <v>390</v>
      </c>
      <c r="C1048" s="23">
        <v>169</v>
      </c>
      <c r="D1048" s="22" t="s">
        <v>458</v>
      </c>
      <c r="E1048" s="24" t="s">
        <v>634</v>
      </c>
      <c r="F1048" s="72" t="s">
        <v>221</v>
      </c>
      <c r="G1048" s="70">
        <v>0.121</v>
      </c>
      <c r="H1048" s="78">
        <f t="shared" si="48"/>
        <v>254106.2</v>
      </c>
      <c r="I1048" s="79">
        <v>30746.85</v>
      </c>
      <c r="J1048" s="8"/>
      <c r="K1048" s="80"/>
      <c r="L1048" s="80"/>
      <c r="M1048" s="81">
        <f t="shared" si="49"/>
        <v>271010.59000000003</v>
      </c>
      <c r="N1048" s="81">
        <f t="shared" si="50"/>
        <v>32792.28</v>
      </c>
    </row>
    <row r="1049" spans="1:14" customFormat="1" ht="30" x14ac:dyDescent="0.25">
      <c r="A1049" s="42">
        <v>1016</v>
      </c>
      <c r="B1049" s="22" t="s">
        <v>390</v>
      </c>
      <c r="C1049" s="31">
        <v>169.1</v>
      </c>
      <c r="D1049" s="22" t="s">
        <v>460</v>
      </c>
      <c r="E1049" s="24" t="s">
        <v>461</v>
      </c>
      <c r="F1049" s="72" t="s">
        <v>221</v>
      </c>
      <c r="G1049" s="70">
        <v>-0.121</v>
      </c>
      <c r="H1049" s="78">
        <f t="shared" si="48"/>
        <v>32275.7</v>
      </c>
      <c r="I1049" s="79">
        <v>-3905.36</v>
      </c>
      <c r="J1049" s="8"/>
      <c r="K1049" s="80"/>
      <c r="L1049" s="80"/>
      <c r="M1049" s="81">
        <f t="shared" si="49"/>
        <v>34422.839999999997</v>
      </c>
      <c r="N1049" s="81">
        <f t="shared" si="50"/>
        <v>-4165.16</v>
      </c>
    </row>
    <row r="1050" spans="1:14" customFormat="1" ht="60" x14ac:dyDescent="0.25">
      <c r="A1050" s="42">
        <v>1017</v>
      </c>
      <c r="B1050" s="22" t="s">
        <v>390</v>
      </c>
      <c r="C1050" s="31">
        <v>169.2</v>
      </c>
      <c r="D1050" s="22" t="s">
        <v>453</v>
      </c>
      <c r="E1050" s="24" t="s">
        <v>635</v>
      </c>
      <c r="F1050" s="72" t="s">
        <v>221</v>
      </c>
      <c r="G1050" s="70">
        <v>0.121</v>
      </c>
      <c r="H1050" s="78">
        <f t="shared" si="48"/>
        <v>47634.46</v>
      </c>
      <c r="I1050" s="79">
        <v>5763.77</v>
      </c>
      <c r="J1050" s="8"/>
      <c r="K1050" s="80"/>
      <c r="L1050" s="80"/>
      <c r="M1050" s="81">
        <f t="shared" si="49"/>
        <v>50803.34</v>
      </c>
      <c r="N1050" s="81">
        <f t="shared" si="50"/>
        <v>6147.2</v>
      </c>
    </row>
    <row r="1051" spans="1:14" customFormat="1" ht="30" x14ac:dyDescent="0.25">
      <c r="A1051" s="42">
        <v>1018</v>
      </c>
      <c r="B1051" s="22" t="s">
        <v>390</v>
      </c>
      <c r="C1051" s="23">
        <v>170</v>
      </c>
      <c r="D1051" s="22" t="s">
        <v>464</v>
      </c>
      <c r="E1051" s="24" t="s">
        <v>636</v>
      </c>
      <c r="F1051" s="72" t="s">
        <v>19</v>
      </c>
      <c r="G1051" s="70">
        <v>5.3999999999999999E-2</v>
      </c>
      <c r="H1051" s="78">
        <f t="shared" si="48"/>
        <v>7242.59</v>
      </c>
      <c r="I1051" s="79">
        <v>391.1</v>
      </c>
      <c r="J1051" s="8"/>
      <c r="K1051" s="80"/>
      <c r="L1051" s="80"/>
      <c r="M1051" s="81">
        <f t="shared" si="49"/>
        <v>7724.4</v>
      </c>
      <c r="N1051" s="81">
        <f t="shared" si="50"/>
        <v>417.12</v>
      </c>
    </row>
    <row r="1052" spans="1:14" customFormat="1" ht="30" x14ac:dyDescent="0.25">
      <c r="A1052" s="42">
        <v>1019</v>
      </c>
      <c r="B1052" s="22" t="s">
        <v>390</v>
      </c>
      <c r="C1052" s="23">
        <v>171</v>
      </c>
      <c r="D1052" s="22" t="s">
        <v>466</v>
      </c>
      <c r="E1052" s="24" t="s">
        <v>467</v>
      </c>
      <c r="F1052" s="72" t="s">
        <v>19</v>
      </c>
      <c r="G1052" s="70">
        <v>5.3999999999999999E-2</v>
      </c>
      <c r="H1052" s="78">
        <f t="shared" si="48"/>
        <v>5778.33</v>
      </c>
      <c r="I1052" s="79">
        <v>312.02999999999997</v>
      </c>
      <c r="J1052" s="8"/>
      <c r="K1052" s="80"/>
      <c r="L1052" s="80"/>
      <c r="M1052" s="81">
        <f t="shared" si="49"/>
        <v>6162.73</v>
      </c>
      <c r="N1052" s="81">
        <f t="shared" si="50"/>
        <v>332.79</v>
      </c>
    </row>
    <row r="1053" spans="1:14" customFormat="1" ht="60" x14ac:dyDescent="0.25">
      <c r="A1053" s="42">
        <v>1020</v>
      </c>
      <c r="B1053" s="22" t="s">
        <v>390</v>
      </c>
      <c r="C1053" s="23">
        <v>172</v>
      </c>
      <c r="D1053" s="22" t="s">
        <v>637</v>
      </c>
      <c r="E1053" s="24" t="s">
        <v>638</v>
      </c>
      <c r="F1053" s="72" t="s">
        <v>639</v>
      </c>
      <c r="G1053" s="68">
        <v>3.14</v>
      </c>
      <c r="H1053" s="78">
        <f t="shared" si="48"/>
        <v>8314.34</v>
      </c>
      <c r="I1053" s="79">
        <v>26107.03</v>
      </c>
      <c r="J1053" s="8"/>
      <c r="K1053" s="80"/>
      <c r="L1053" s="80"/>
      <c r="M1053" s="81">
        <f t="shared" si="49"/>
        <v>8867.4500000000007</v>
      </c>
      <c r="N1053" s="81">
        <f t="shared" si="50"/>
        <v>27843.79</v>
      </c>
    </row>
    <row r="1054" spans="1:14" customFormat="1" ht="30" x14ac:dyDescent="0.25">
      <c r="A1054" s="42">
        <v>1021</v>
      </c>
      <c r="B1054" s="22" t="s">
        <v>390</v>
      </c>
      <c r="C1054" s="31">
        <v>172.1</v>
      </c>
      <c r="D1054" s="22" t="s">
        <v>640</v>
      </c>
      <c r="E1054" s="24" t="s">
        <v>641</v>
      </c>
      <c r="F1054" s="72" t="s">
        <v>156</v>
      </c>
      <c r="G1054" s="71">
        <v>1</v>
      </c>
      <c r="H1054" s="78">
        <f t="shared" si="48"/>
        <v>16615.169999999998</v>
      </c>
      <c r="I1054" s="79">
        <v>16615.169999999998</v>
      </c>
      <c r="J1054" s="8"/>
      <c r="K1054" s="80"/>
      <c r="L1054" s="80"/>
      <c r="M1054" s="81">
        <f t="shared" si="49"/>
        <v>17720.490000000002</v>
      </c>
      <c r="N1054" s="81">
        <f t="shared" si="50"/>
        <v>17720.490000000002</v>
      </c>
    </row>
    <row r="1055" spans="1:14" customFormat="1" ht="30" x14ac:dyDescent="0.25">
      <c r="A1055" s="42">
        <v>1022</v>
      </c>
      <c r="B1055" s="22" t="s">
        <v>390</v>
      </c>
      <c r="C1055" s="23">
        <v>173</v>
      </c>
      <c r="D1055" s="22" t="s">
        <v>473</v>
      </c>
      <c r="E1055" s="24" t="s">
        <v>642</v>
      </c>
      <c r="F1055" s="72" t="s">
        <v>19</v>
      </c>
      <c r="G1055" s="70">
        <v>7.5999999999999998E-2</v>
      </c>
      <c r="H1055" s="78">
        <f t="shared" si="48"/>
        <v>38539.339999999997</v>
      </c>
      <c r="I1055" s="79">
        <v>2928.99</v>
      </c>
      <c r="J1055" s="8"/>
      <c r="K1055" s="80"/>
      <c r="L1055" s="80"/>
      <c r="M1055" s="81">
        <f t="shared" si="49"/>
        <v>41103.17</v>
      </c>
      <c r="N1055" s="81">
        <f t="shared" si="50"/>
        <v>3123.84</v>
      </c>
    </row>
    <row r="1056" spans="1:14" customFormat="1" ht="15" x14ac:dyDescent="0.25">
      <c r="A1056" s="42">
        <v>1023</v>
      </c>
      <c r="B1056" s="22" t="s">
        <v>390</v>
      </c>
      <c r="C1056" s="31">
        <v>173.1</v>
      </c>
      <c r="D1056" s="22" t="s">
        <v>360</v>
      </c>
      <c r="E1056" s="24" t="s">
        <v>361</v>
      </c>
      <c r="F1056" s="72" t="s">
        <v>41</v>
      </c>
      <c r="G1056" s="74">
        <v>0.15504000000000001</v>
      </c>
      <c r="H1056" s="78">
        <f t="shared" si="48"/>
        <v>5002.6400000000003</v>
      </c>
      <c r="I1056" s="79">
        <v>775.61</v>
      </c>
      <c r="J1056" s="8"/>
      <c r="K1056" s="80"/>
      <c r="L1056" s="80"/>
      <c r="M1056" s="81">
        <f t="shared" si="49"/>
        <v>5335.44</v>
      </c>
      <c r="N1056" s="81">
        <f t="shared" si="50"/>
        <v>827.21</v>
      </c>
    </row>
    <row r="1057" spans="1:14" customFormat="1" ht="30" x14ac:dyDescent="0.25">
      <c r="A1057" s="42">
        <v>1024</v>
      </c>
      <c r="B1057" s="22" t="s">
        <v>390</v>
      </c>
      <c r="C1057" s="23">
        <v>174</v>
      </c>
      <c r="D1057" s="22" t="s">
        <v>473</v>
      </c>
      <c r="E1057" s="24" t="s">
        <v>643</v>
      </c>
      <c r="F1057" s="72" t="s">
        <v>19</v>
      </c>
      <c r="G1057" s="70">
        <v>7.5999999999999998E-2</v>
      </c>
      <c r="H1057" s="78">
        <f t="shared" si="48"/>
        <v>38539.339999999997</v>
      </c>
      <c r="I1057" s="79">
        <v>2928.99</v>
      </c>
      <c r="J1057" s="8"/>
      <c r="K1057" s="80"/>
      <c r="L1057" s="80"/>
      <c r="M1057" s="81">
        <f t="shared" si="49"/>
        <v>41103.17</v>
      </c>
      <c r="N1057" s="81">
        <f t="shared" si="50"/>
        <v>3123.84</v>
      </c>
    </row>
    <row r="1058" spans="1:14" customFormat="1" ht="15" x14ac:dyDescent="0.25">
      <c r="A1058" s="42">
        <v>1025</v>
      </c>
      <c r="B1058" s="22" t="s">
        <v>390</v>
      </c>
      <c r="C1058" s="31">
        <v>174.1</v>
      </c>
      <c r="D1058" s="22" t="s">
        <v>360</v>
      </c>
      <c r="E1058" s="24" t="s">
        <v>361</v>
      </c>
      <c r="F1058" s="72" t="s">
        <v>41</v>
      </c>
      <c r="G1058" s="74">
        <v>0.15504000000000001</v>
      </c>
      <c r="H1058" s="78">
        <f t="shared" si="48"/>
        <v>5002.6400000000003</v>
      </c>
      <c r="I1058" s="79">
        <v>775.61</v>
      </c>
      <c r="J1058" s="8"/>
      <c r="K1058" s="80"/>
      <c r="L1058" s="80"/>
      <c r="M1058" s="81">
        <f t="shared" si="49"/>
        <v>5335.44</v>
      </c>
      <c r="N1058" s="81">
        <f t="shared" si="50"/>
        <v>827.21</v>
      </c>
    </row>
    <row r="1059" spans="1:14" customFormat="1" ht="45" x14ac:dyDescent="0.25">
      <c r="A1059" s="42">
        <v>1026</v>
      </c>
      <c r="B1059" s="22" t="s">
        <v>390</v>
      </c>
      <c r="C1059" s="23">
        <v>175</v>
      </c>
      <c r="D1059" s="22" t="s">
        <v>475</v>
      </c>
      <c r="E1059" s="24" t="s">
        <v>571</v>
      </c>
      <c r="F1059" s="72" t="s">
        <v>19</v>
      </c>
      <c r="G1059" s="70">
        <v>7.5999999999999998E-2</v>
      </c>
      <c r="H1059" s="78">
        <f t="shared" si="48"/>
        <v>42495</v>
      </c>
      <c r="I1059" s="79">
        <v>3229.62</v>
      </c>
      <c r="J1059" s="8"/>
      <c r="K1059" s="80"/>
      <c r="L1059" s="80"/>
      <c r="M1059" s="81">
        <f t="shared" si="49"/>
        <v>45321.98</v>
      </c>
      <c r="N1059" s="81">
        <f t="shared" si="50"/>
        <v>3444.47</v>
      </c>
    </row>
    <row r="1060" spans="1:14" customFormat="1" ht="15" x14ac:dyDescent="0.25">
      <c r="A1060" s="42">
        <v>1027</v>
      </c>
      <c r="B1060" s="22" t="s">
        <v>390</v>
      </c>
      <c r="C1060" s="31">
        <v>175.1</v>
      </c>
      <c r="D1060" s="22" t="s">
        <v>477</v>
      </c>
      <c r="E1060" s="24" t="s">
        <v>478</v>
      </c>
      <c r="F1060" s="72" t="s">
        <v>221</v>
      </c>
      <c r="G1060" s="75">
        <v>-1.444E-3</v>
      </c>
      <c r="H1060" s="78">
        <f t="shared" si="48"/>
        <v>10837.95</v>
      </c>
      <c r="I1060" s="79">
        <v>-15.65</v>
      </c>
      <c r="J1060" s="8"/>
      <c r="K1060" s="80"/>
      <c r="L1060" s="80"/>
      <c r="M1060" s="81">
        <f t="shared" si="49"/>
        <v>11558.94</v>
      </c>
      <c r="N1060" s="81">
        <f t="shared" si="50"/>
        <v>-16.690000000000001</v>
      </c>
    </row>
    <row r="1061" spans="1:14" customFormat="1" ht="15" x14ac:dyDescent="0.25">
      <c r="A1061" s="42">
        <v>1028</v>
      </c>
      <c r="B1061" s="22" t="s">
        <v>390</v>
      </c>
      <c r="C1061" s="31">
        <v>175.2</v>
      </c>
      <c r="D1061" s="22" t="s">
        <v>479</v>
      </c>
      <c r="E1061" s="24" t="s">
        <v>480</v>
      </c>
      <c r="F1061" s="72" t="s">
        <v>221</v>
      </c>
      <c r="G1061" s="75">
        <v>-1.1932E-2</v>
      </c>
      <c r="H1061" s="78">
        <f t="shared" si="48"/>
        <v>10471.84</v>
      </c>
      <c r="I1061" s="79">
        <v>-124.95</v>
      </c>
      <c r="J1061" s="8"/>
      <c r="K1061" s="80"/>
      <c r="L1061" s="80"/>
      <c r="M1061" s="81">
        <f t="shared" si="49"/>
        <v>11168.48</v>
      </c>
      <c r="N1061" s="81">
        <f t="shared" si="50"/>
        <v>-133.26</v>
      </c>
    </row>
    <row r="1062" spans="1:14" customFormat="1" ht="15" x14ac:dyDescent="0.25">
      <c r="A1062" s="42">
        <v>1029</v>
      </c>
      <c r="B1062" s="22" t="s">
        <v>390</v>
      </c>
      <c r="C1062" s="31">
        <v>175.3</v>
      </c>
      <c r="D1062" s="22" t="s">
        <v>481</v>
      </c>
      <c r="E1062" s="24" t="s">
        <v>482</v>
      </c>
      <c r="F1062" s="72" t="s">
        <v>221</v>
      </c>
      <c r="G1062" s="75">
        <v>-4.3319999999999999E-3</v>
      </c>
      <c r="H1062" s="78">
        <f t="shared" si="48"/>
        <v>39436.75</v>
      </c>
      <c r="I1062" s="79">
        <v>-170.84</v>
      </c>
      <c r="J1062" s="8"/>
      <c r="K1062" s="80"/>
      <c r="L1062" s="80"/>
      <c r="M1062" s="81">
        <f t="shared" si="49"/>
        <v>42060.28</v>
      </c>
      <c r="N1062" s="81">
        <f t="shared" si="50"/>
        <v>-182.21</v>
      </c>
    </row>
    <row r="1063" spans="1:14" customFormat="1" ht="30" x14ac:dyDescent="0.25">
      <c r="A1063" s="42">
        <v>1030</v>
      </c>
      <c r="B1063" s="22" t="s">
        <v>390</v>
      </c>
      <c r="C1063" s="31">
        <v>175.4</v>
      </c>
      <c r="D1063" s="22" t="s">
        <v>483</v>
      </c>
      <c r="E1063" s="24" t="s">
        <v>572</v>
      </c>
      <c r="F1063" s="72" t="s">
        <v>485</v>
      </c>
      <c r="G1063" s="68">
        <v>2.2799999999999998</v>
      </c>
      <c r="H1063" s="78">
        <f t="shared" si="48"/>
        <v>52.82</v>
      </c>
      <c r="I1063" s="79">
        <v>120.44</v>
      </c>
      <c r="J1063" s="8"/>
      <c r="K1063" s="80"/>
      <c r="L1063" s="80"/>
      <c r="M1063" s="81">
        <f t="shared" si="49"/>
        <v>56.33</v>
      </c>
      <c r="N1063" s="81">
        <f t="shared" si="50"/>
        <v>128.43</v>
      </c>
    </row>
    <row r="1064" spans="1:14" customFormat="1" ht="45" x14ac:dyDescent="0.25">
      <c r="A1064" s="42">
        <v>1031</v>
      </c>
      <c r="B1064" s="22" t="s">
        <v>390</v>
      </c>
      <c r="C1064" s="23">
        <v>176</v>
      </c>
      <c r="D1064" s="22" t="s">
        <v>489</v>
      </c>
      <c r="E1064" s="24" t="s">
        <v>490</v>
      </c>
      <c r="F1064" s="72" t="s">
        <v>19</v>
      </c>
      <c r="G1064" s="70">
        <v>3.5000000000000003E-2</v>
      </c>
      <c r="H1064" s="78">
        <f t="shared" si="48"/>
        <v>115737.43</v>
      </c>
      <c r="I1064" s="79">
        <v>4050.81</v>
      </c>
      <c r="J1064" s="8"/>
      <c r="K1064" s="80"/>
      <c r="L1064" s="80"/>
      <c r="M1064" s="81">
        <f t="shared" si="49"/>
        <v>123436.85</v>
      </c>
      <c r="N1064" s="81">
        <f t="shared" si="50"/>
        <v>4320.29</v>
      </c>
    </row>
    <row r="1065" spans="1:14" customFormat="1" ht="15" x14ac:dyDescent="0.25">
      <c r="A1065" s="42">
        <v>1032</v>
      </c>
      <c r="B1065" s="22" t="s">
        <v>390</v>
      </c>
      <c r="C1065" s="31">
        <v>176.1</v>
      </c>
      <c r="D1065" s="22" t="s">
        <v>479</v>
      </c>
      <c r="E1065" s="24" t="s">
        <v>480</v>
      </c>
      <c r="F1065" s="72" t="s">
        <v>221</v>
      </c>
      <c r="G1065" s="74">
        <v>-2.1839999999999998E-2</v>
      </c>
      <c r="H1065" s="78">
        <f t="shared" si="48"/>
        <v>10470.700000000001</v>
      </c>
      <c r="I1065" s="79">
        <v>-228.68</v>
      </c>
      <c r="J1065" s="8"/>
      <c r="K1065" s="80"/>
      <c r="L1065" s="80"/>
      <c r="M1065" s="81">
        <f t="shared" si="49"/>
        <v>11167.26</v>
      </c>
      <c r="N1065" s="81">
        <f t="shared" si="50"/>
        <v>-243.89</v>
      </c>
    </row>
    <row r="1066" spans="1:14" customFormat="1" ht="45" x14ac:dyDescent="0.25">
      <c r="A1066" s="42">
        <v>1033</v>
      </c>
      <c r="B1066" s="22" t="s">
        <v>390</v>
      </c>
      <c r="C1066" s="31">
        <v>176.2</v>
      </c>
      <c r="D1066" s="22" t="s">
        <v>486</v>
      </c>
      <c r="E1066" s="24" t="s">
        <v>573</v>
      </c>
      <c r="F1066" s="72" t="s">
        <v>488</v>
      </c>
      <c r="G1066" s="71">
        <v>114</v>
      </c>
      <c r="H1066" s="78">
        <f t="shared" si="48"/>
        <v>87.08</v>
      </c>
      <c r="I1066" s="79">
        <v>9926.73</v>
      </c>
      <c r="J1066" s="8"/>
      <c r="K1066" s="80"/>
      <c r="L1066" s="80"/>
      <c r="M1066" s="81">
        <f t="shared" si="49"/>
        <v>92.87</v>
      </c>
      <c r="N1066" s="81">
        <f t="shared" si="50"/>
        <v>10587.18</v>
      </c>
    </row>
    <row r="1067" spans="1:14" customFormat="1" ht="45" x14ac:dyDescent="0.25">
      <c r="A1067" s="42">
        <v>1034</v>
      </c>
      <c r="B1067" s="22" t="s">
        <v>390</v>
      </c>
      <c r="C1067" s="23">
        <v>177</v>
      </c>
      <c r="D1067" s="22" t="s">
        <v>492</v>
      </c>
      <c r="E1067" s="24" t="s">
        <v>644</v>
      </c>
      <c r="F1067" s="72" t="s">
        <v>19</v>
      </c>
      <c r="G1067" s="65">
        <v>0.42559999999999998</v>
      </c>
      <c r="H1067" s="78">
        <f t="shared" si="48"/>
        <v>31592.01</v>
      </c>
      <c r="I1067" s="79">
        <v>13445.56</v>
      </c>
      <c r="J1067" s="8"/>
      <c r="K1067" s="80"/>
      <c r="L1067" s="80"/>
      <c r="M1067" s="81">
        <f t="shared" si="49"/>
        <v>33693.67</v>
      </c>
      <c r="N1067" s="81">
        <f t="shared" si="50"/>
        <v>14340.03</v>
      </c>
    </row>
    <row r="1068" spans="1:14" customFormat="1" ht="45" x14ac:dyDescent="0.25">
      <c r="A1068" s="42">
        <v>1035</v>
      </c>
      <c r="B1068" s="22" t="s">
        <v>390</v>
      </c>
      <c r="C1068" s="23">
        <v>178</v>
      </c>
      <c r="D1068" s="22" t="s">
        <v>574</v>
      </c>
      <c r="E1068" s="24" t="s">
        <v>645</v>
      </c>
      <c r="F1068" s="72" t="s">
        <v>19</v>
      </c>
      <c r="G1068" s="70">
        <v>3.5000000000000003E-2</v>
      </c>
      <c r="H1068" s="78">
        <f t="shared" si="48"/>
        <v>10281.709999999999</v>
      </c>
      <c r="I1068" s="79">
        <v>359.86</v>
      </c>
      <c r="J1068" s="8"/>
      <c r="K1068" s="80"/>
      <c r="L1068" s="80"/>
      <c r="M1068" s="81">
        <f t="shared" si="49"/>
        <v>10965.7</v>
      </c>
      <c r="N1068" s="81">
        <f t="shared" si="50"/>
        <v>383.8</v>
      </c>
    </row>
    <row r="1069" spans="1:14" customFormat="1" ht="45" x14ac:dyDescent="0.25">
      <c r="A1069" s="42">
        <v>1036</v>
      </c>
      <c r="B1069" s="22" t="s">
        <v>390</v>
      </c>
      <c r="C1069" s="23">
        <v>179</v>
      </c>
      <c r="D1069" s="22" t="s">
        <v>574</v>
      </c>
      <c r="E1069" s="24" t="s">
        <v>575</v>
      </c>
      <c r="F1069" s="72" t="s">
        <v>19</v>
      </c>
      <c r="G1069" s="65">
        <v>0.38229999999999997</v>
      </c>
      <c r="H1069" s="78">
        <f t="shared" si="48"/>
        <v>10265.66</v>
      </c>
      <c r="I1069" s="79">
        <v>3924.56</v>
      </c>
      <c r="J1069" s="8"/>
      <c r="K1069" s="80"/>
      <c r="L1069" s="80"/>
      <c r="M1069" s="81">
        <f t="shared" si="49"/>
        <v>10948.58</v>
      </c>
      <c r="N1069" s="81">
        <f t="shared" si="50"/>
        <v>4185.6400000000003</v>
      </c>
    </row>
    <row r="1070" spans="1:14" customFormat="1" ht="45" x14ac:dyDescent="0.25">
      <c r="A1070" s="42">
        <v>1037</v>
      </c>
      <c r="B1070" s="22" t="s">
        <v>390</v>
      </c>
      <c r="C1070" s="23">
        <v>180</v>
      </c>
      <c r="D1070" s="22" t="s">
        <v>578</v>
      </c>
      <c r="E1070" s="24" t="s">
        <v>579</v>
      </c>
      <c r="F1070" s="72" t="s">
        <v>57</v>
      </c>
      <c r="G1070" s="68">
        <v>5.97</v>
      </c>
      <c r="H1070" s="78">
        <f t="shared" si="48"/>
        <v>1493.15</v>
      </c>
      <c r="I1070" s="79">
        <v>8914.11</v>
      </c>
      <c r="J1070" s="8"/>
      <c r="K1070" s="80"/>
      <c r="L1070" s="80"/>
      <c r="M1070" s="81">
        <f t="shared" si="49"/>
        <v>1592.48</v>
      </c>
      <c r="N1070" s="81">
        <f t="shared" si="50"/>
        <v>9507.11</v>
      </c>
    </row>
    <row r="1071" spans="1:14" customFormat="1" ht="15" x14ac:dyDescent="0.25">
      <c r="A1071" s="42">
        <v>1038</v>
      </c>
      <c r="B1071" s="22" t="s">
        <v>390</v>
      </c>
      <c r="C1071" s="31">
        <v>180.1</v>
      </c>
      <c r="D1071" s="22" t="s">
        <v>580</v>
      </c>
      <c r="E1071" s="24" t="s">
        <v>581</v>
      </c>
      <c r="F1071" s="72" t="s">
        <v>57</v>
      </c>
      <c r="G1071" s="70">
        <v>-6.5670000000000002</v>
      </c>
      <c r="H1071" s="78">
        <f t="shared" si="48"/>
        <v>76.94</v>
      </c>
      <c r="I1071" s="79">
        <v>-505.24</v>
      </c>
      <c r="J1071" s="8"/>
      <c r="K1071" s="80"/>
      <c r="L1071" s="80"/>
      <c r="M1071" s="81">
        <f t="shared" si="49"/>
        <v>82.06</v>
      </c>
      <c r="N1071" s="81">
        <f t="shared" si="50"/>
        <v>-538.89</v>
      </c>
    </row>
    <row r="1072" spans="1:14" customFormat="1" ht="15" x14ac:dyDescent="0.25">
      <c r="A1072" s="42">
        <v>1039</v>
      </c>
      <c r="B1072" s="22" t="s">
        <v>390</v>
      </c>
      <c r="C1072" s="31">
        <v>180.2</v>
      </c>
      <c r="D1072" s="22" t="s">
        <v>582</v>
      </c>
      <c r="E1072" s="24" t="s">
        <v>583</v>
      </c>
      <c r="F1072" s="72" t="s">
        <v>57</v>
      </c>
      <c r="G1072" s="68">
        <v>6.57</v>
      </c>
      <c r="H1072" s="78">
        <f t="shared" si="48"/>
        <v>40.19</v>
      </c>
      <c r="I1072" s="79">
        <v>264.05</v>
      </c>
      <c r="J1072" s="8"/>
      <c r="K1072" s="80"/>
      <c r="L1072" s="80"/>
      <c r="M1072" s="81">
        <f t="shared" si="49"/>
        <v>42.86</v>
      </c>
      <c r="N1072" s="81">
        <f t="shared" si="50"/>
        <v>281.58999999999997</v>
      </c>
    </row>
    <row r="1073" spans="1:14" customFormat="1" ht="30" x14ac:dyDescent="0.25">
      <c r="A1073" s="42">
        <v>1040</v>
      </c>
      <c r="B1073" s="22" t="s">
        <v>390</v>
      </c>
      <c r="C1073" s="23">
        <v>181</v>
      </c>
      <c r="D1073" s="22" t="s">
        <v>554</v>
      </c>
      <c r="E1073" s="24" t="s">
        <v>555</v>
      </c>
      <c r="F1073" s="72" t="s">
        <v>14</v>
      </c>
      <c r="G1073" s="70">
        <v>1.7999999999999999E-2</v>
      </c>
      <c r="H1073" s="78">
        <f t="shared" si="48"/>
        <v>463344.44</v>
      </c>
      <c r="I1073" s="79">
        <v>8340.2000000000007</v>
      </c>
      <c r="J1073" s="8"/>
      <c r="K1073" s="80"/>
      <c r="L1073" s="80"/>
      <c r="M1073" s="81">
        <f t="shared" si="49"/>
        <v>494168.39</v>
      </c>
      <c r="N1073" s="81">
        <f t="shared" si="50"/>
        <v>8895.0300000000007</v>
      </c>
    </row>
    <row r="1074" spans="1:14" customFormat="1" ht="30" x14ac:dyDescent="0.25">
      <c r="A1074" s="42">
        <v>1041</v>
      </c>
      <c r="B1074" s="22" t="s">
        <v>390</v>
      </c>
      <c r="C1074" s="31">
        <v>181.1</v>
      </c>
      <c r="D1074" s="22" t="s">
        <v>556</v>
      </c>
      <c r="E1074" s="24" t="s">
        <v>557</v>
      </c>
      <c r="F1074" s="72" t="s">
        <v>156</v>
      </c>
      <c r="G1074" s="71">
        <v>2</v>
      </c>
      <c r="H1074" s="78">
        <f t="shared" si="48"/>
        <v>7736.36</v>
      </c>
      <c r="I1074" s="79">
        <v>15472.72</v>
      </c>
      <c r="J1074" s="8"/>
      <c r="K1074" s="80"/>
      <c r="L1074" s="80"/>
      <c r="M1074" s="81">
        <f t="shared" si="49"/>
        <v>8251.02</v>
      </c>
      <c r="N1074" s="81">
        <f t="shared" si="50"/>
        <v>16502.04</v>
      </c>
    </row>
    <row r="1075" spans="1:14" customFormat="1" ht="15" x14ac:dyDescent="0.25">
      <c r="A1075" s="42">
        <v>1042</v>
      </c>
      <c r="B1075" s="22" t="s">
        <v>390</v>
      </c>
      <c r="C1075" s="31">
        <v>181.2</v>
      </c>
      <c r="D1075" s="22" t="s">
        <v>558</v>
      </c>
      <c r="E1075" s="24" t="s">
        <v>559</v>
      </c>
      <c r="F1075" s="72" t="s">
        <v>221</v>
      </c>
      <c r="G1075" s="74">
        <v>1.4400000000000001E-3</v>
      </c>
      <c r="H1075" s="78">
        <f t="shared" si="48"/>
        <v>32125</v>
      </c>
      <c r="I1075" s="79">
        <v>46.26</v>
      </c>
      <c r="J1075" s="8"/>
      <c r="K1075" s="80"/>
      <c r="L1075" s="80"/>
      <c r="M1075" s="81">
        <f t="shared" si="49"/>
        <v>34262.11</v>
      </c>
      <c r="N1075" s="81">
        <f t="shared" si="50"/>
        <v>49.34</v>
      </c>
    </row>
    <row r="1076" spans="1:14" customFormat="1" ht="45" x14ac:dyDescent="0.25">
      <c r="A1076" s="42">
        <v>1043</v>
      </c>
      <c r="B1076" s="22" t="s">
        <v>390</v>
      </c>
      <c r="C1076" s="23">
        <v>182</v>
      </c>
      <c r="D1076" s="22" t="s">
        <v>507</v>
      </c>
      <c r="E1076" s="24" t="s">
        <v>646</v>
      </c>
      <c r="F1076" s="72" t="s">
        <v>19</v>
      </c>
      <c r="G1076" s="74">
        <v>2.104E-2</v>
      </c>
      <c r="H1076" s="78">
        <f t="shared" ref="H1076:H1139" si="51">I1076/G1076</f>
        <v>33745.72</v>
      </c>
      <c r="I1076" s="79">
        <v>710.01</v>
      </c>
      <c r="J1076" s="8"/>
      <c r="K1076" s="80"/>
      <c r="L1076" s="80"/>
      <c r="M1076" s="81">
        <f t="shared" ref="M1076:M1139" si="52">H1076*$J$9*$K$9</f>
        <v>35990.65</v>
      </c>
      <c r="N1076" s="81">
        <f t="shared" ref="N1076:N1139" si="53">G1076*M1076</f>
        <v>757.24</v>
      </c>
    </row>
    <row r="1077" spans="1:14" customFormat="1" ht="15" x14ac:dyDescent="0.25">
      <c r="A1077" s="42">
        <v>1044</v>
      </c>
      <c r="B1077" s="22" t="s">
        <v>390</v>
      </c>
      <c r="C1077" s="31">
        <v>182.1</v>
      </c>
      <c r="D1077" s="22" t="s">
        <v>509</v>
      </c>
      <c r="E1077" s="24" t="s">
        <v>510</v>
      </c>
      <c r="F1077" s="72" t="s">
        <v>41</v>
      </c>
      <c r="G1077" s="77">
        <v>0.30802560000000001</v>
      </c>
      <c r="H1077" s="78">
        <f t="shared" si="51"/>
        <v>854.57</v>
      </c>
      <c r="I1077" s="79">
        <v>263.23</v>
      </c>
      <c r="J1077" s="8"/>
      <c r="K1077" s="80"/>
      <c r="L1077" s="80"/>
      <c r="M1077" s="81">
        <f t="shared" si="52"/>
        <v>911.42</v>
      </c>
      <c r="N1077" s="81">
        <f t="shared" si="53"/>
        <v>280.74</v>
      </c>
    </row>
    <row r="1078" spans="1:14" customFormat="1" ht="30" x14ac:dyDescent="0.25">
      <c r="A1078" s="42">
        <v>1045</v>
      </c>
      <c r="B1078" s="22" t="s">
        <v>390</v>
      </c>
      <c r="C1078" s="23">
        <v>183</v>
      </c>
      <c r="D1078" s="22" t="s">
        <v>511</v>
      </c>
      <c r="E1078" s="24" t="s">
        <v>512</v>
      </c>
      <c r="F1078" s="72" t="s">
        <v>19</v>
      </c>
      <c r="G1078" s="74">
        <v>2.104E-2</v>
      </c>
      <c r="H1078" s="78">
        <f t="shared" si="51"/>
        <v>2326.0500000000002</v>
      </c>
      <c r="I1078" s="79">
        <v>48.94</v>
      </c>
      <c r="J1078" s="8"/>
      <c r="K1078" s="80"/>
      <c r="L1078" s="80"/>
      <c r="M1078" s="81">
        <f t="shared" si="52"/>
        <v>2480.79</v>
      </c>
      <c r="N1078" s="81">
        <f t="shared" si="53"/>
        <v>52.2</v>
      </c>
    </row>
    <row r="1079" spans="1:14" customFormat="1" ht="15" x14ac:dyDescent="0.25">
      <c r="A1079" s="42">
        <v>1046</v>
      </c>
      <c r="B1079" s="22" t="s">
        <v>390</v>
      </c>
      <c r="C1079" s="31">
        <v>183.1</v>
      </c>
      <c r="D1079" s="22" t="s">
        <v>509</v>
      </c>
      <c r="E1079" s="24" t="s">
        <v>510</v>
      </c>
      <c r="F1079" s="72" t="s">
        <v>41</v>
      </c>
      <c r="G1079" s="77">
        <v>7.7006400000000003E-2</v>
      </c>
      <c r="H1079" s="78">
        <f t="shared" si="51"/>
        <v>854.34</v>
      </c>
      <c r="I1079" s="79">
        <v>65.790000000000006</v>
      </c>
      <c r="J1079" s="8"/>
      <c r="K1079" s="80"/>
      <c r="L1079" s="80"/>
      <c r="M1079" s="81">
        <f t="shared" si="52"/>
        <v>911.17</v>
      </c>
      <c r="N1079" s="81">
        <f t="shared" si="53"/>
        <v>70.17</v>
      </c>
    </row>
    <row r="1080" spans="1:14" customFormat="1" ht="45" x14ac:dyDescent="0.25">
      <c r="A1080" s="42">
        <v>1047</v>
      </c>
      <c r="B1080" s="22" t="s">
        <v>390</v>
      </c>
      <c r="C1080" s="23">
        <v>184</v>
      </c>
      <c r="D1080" s="22" t="s">
        <v>513</v>
      </c>
      <c r="E1080" s="24" t="s">
        <v>647</v>
      </c>
      <c r="F1080" s="72" t="s">
        <v>19</v>
      </c>
      <c r="G1080" s="70">
        <v>2.1000000000000001E-2</v>
      </c>
      <c r="H1080" s="78">
        <f t="shared" si="51"/>
        <v>18808.099999999999</v>
      </c>
      <c r="I1080" s="79">
        <v>394.97</v>
      </c>
      <c r="J1080" s="8"/>
      <c r="K1080" s="80"/>
      <c r="L1080" s="80"/>
      <c r="M1080" s="81">
        <f t="shared" si="52"/>
        <v>20059.310000000001</v>
      </c>
      <c r="N1080" s="81">
        <f t="shared" si="53"/>
        <v>421.25</v>
      </c>
    </row>
    <row r="1081" spans="1:14" customFormat="1" ht="15" x14ac:dyDescent="0.25">
      <c r="A1081" s="42">
        <v>1048</v>
      </c>
      <c r="B1081" s="22" t="s">
        <v>390</v>
      </c>
      <c r="C1081" s="31">
        <v>184.1</v>
      </c>
      <c r="D1081" s="22" t="s">
        <v>515</v>
      </c>
      <c r="E1081" s="24" t="s">
        <v>516</v>
      </c>
      <c r="F1081" s="72" t="s">
        <v>41</v>
      </c>
      <c r="G1081" s="68">
        <v>0.01</v>
      </c>
      <c r="H1081" s="78">
        <f t="shared" si="51"/>
        <v>933</v>
      </c>
      <c r="I1081" s="79">
        <v>9.33</v>
      </c>
      <c r="J1081" s="8"/>
      <c r="K1081" s="80"/>
      <c r="L1081" s="80"/>
      <c r="M1081" s="81">
        <f t="shared" si="52"/>
        <v>995.07</v>
      </c>
      <c r="N1081" s="81">
        <f t="shared" si="53"/>
        <v>9.9499999999999993</v>
      </c>
    </row>
    <row r="1082" spans="1:14" customFormat="1" ht="45" x14ac:dyDescent="0.25">
      <c r="A1082" s="42">
        <v>1049</v>
      </c>
      <c r="B1082" s="22" t="s">
        <v>390</v>
      </c>
      <c r="C1082" s="31">
        <v>184.2</v>
      </c>
      <c r="D1082" s="22" t="s">
        <v>517</v>
      </c>
      <c r="E1082" s="24" t="s">
        <v>518</v>
      </c>
      <c r="F1082" s="72" t="s">
        <v>221</v>
      </c>
      <c r="G1082" s="74">
        <v>0.14993999999999999</v>
      </c>
      <c r="H1082" s="78">
        <f t="shared" si="51"/>
        <v>4072.3</v>
      </c>
      <c r="I1082" s="79">
        <v>610.6</v>
      </c>
      <c r="J1082" s="8"/>
      <c r="K1082" s="80"/>
      <c r="L1082" s="80"/>
      <c r="M1082" s="81">
        <f t="shared" si="52"/>
        <v>4343.21</v>
      </c>
      <c r="N1082" s="81">
        <f t="shared" si="53"/>
        <v>651.22</v>
      </c>
    </row>
    <row r="1083" spans="1:14" customFormat="1" ht="30" x14ac:dyDescent="0.25">
      <c r="A1083" s="42">
        <v>1050</v>
      </c>
      <c r="B1083" s="22" t="s">
        <v>390</v>
      </c>
      <c r="C1083" s="23">
        <v>185</v>
      </c>
      <c r="D1083" s="22" t="s">
        <v>519</v>
      </c>
      <c r="E1083" s="24" t="s">
        <v>520</v>
      </c>
      <c r="F1083" s="72" t="s">
        <v>19</v>
      </c>
      <c r="G1083" s="70">
        <v>2.1000000000000001E-2</v>
      </c>
      <c r="H1083" s="78">
        <f t="shared" si="51"/>
        <v>11043.81</v>
      </c>
      <c r="I1083" s="79">
        <v>231.92</v>
      </c>
      <c r="J1083" s="8"/>
      <c r="K1083" s="80"/>
      <c r="L1083" s="80"/>
      <c r="M1083" s="81">
        <f t="shared" si="52"/>
        <v>11778.5</v>
      </c>
      <c r="N1083" s="81">
        <f t="shared" si="53"/>
        <v>247.35</v>
      </c>
    </row>
    <row r="1084" spans="1:14" customFormat="1" ht="45" x14ac:dyDescent="0.25">
      <c r="A1084" s="42">
        <v>1051</v>
      </c>
      <c r="B1084" s="22" t="s">
        <v>390</v>
      </c>
      <c r="C1084" s="31">
        <v>185.1</v>
      </c>
      <c r="D1084" s="22" t="s">
        <v>517</v>
      </c>
      <c r="E1084" s="24" t="s">
        <v>518</v>
      </c>
      <c r="F1084" s="72" t="s">
        <v>221</v>
      </c>
      <c r="G1084" s="74">
        <v>0.10163999999999999</v>
      </c>
      <c r="H1084" s="78">
        <f t="shared" si="51"/>
        <v>4072.31</v>
      </c>
      <c r="I1084" s="79">
        <v>413.91</v>
      </c>
      <c r="J1084" s="8"/>
      <c r="K1084" s="80"/>
      <c r="L1084" s="80"/>
      <c r="M1084" s="81">
        <f t="shared" si="52"/>
        <v>4343.22</v>
      </c>
      <c r="N1084" s="81">
        <f t="shared" si="53"/>
        <v>441.44</v>
      </c>
    </row>
    <row r="1085" spans="1:14" customFormat="1" ht="15" x14ac:dyDescent="0.25">
      <c r="A1085" s="45"/>
      <c r="B1085" s="45"/>
      <c r="C1085" s="45"/>
      <c r="D1085" s="45"/>
      <c r="E1085" s="46" t="s">
        <v>45</v>
      </c>
      <c r="F1085" s="91"/>
      <c r="G1085" s="91"/>
      <c r="H1085" s="82"/>
      <c r="I1085" s="91"/>
      <c r="J1085" s="84"/>
      <c r="K1085" s="85"/>
      <c r="L1085" s="85"/>
      <c r="M1085" s="86"/>
      <c r="N1085" s="87">
        <f>SUM(N615:N1084)</f>
        <v>5047725.5</v>
      </c>
    </row>
    <row r="1086" spans="1:14" customFormat="1" ht="21" customHeight="1" x14ac:dyDescent="0.25">
      <c r="A1086" s="44"/>
      <c r="B1086" s="44"/>
      <c r="C1086" s="44"/>
      <c r="D1086" s="44"/>
      <c r="E1086" s="10" t="s">
        <v>943</v>
      </c>
      <c r="F1086" s="90"/>
      <c r="G1086" s="67"/>
      <c r="H1086" s="92"/>
      <c r="I1086" s="88"/>
      <c r="J1086" s="89"/>
      <c r="K1086" s="90"/>
      <c r="L1086" s="90"/>
      <c r="M1086" s="93"/>
      <c r="N1086" s="93"/>
    </row>
    <row r="1087" spans="1:14" customFormat="1" ht="30" x14ac:dyDescent="0.25">
      <c r="A1087" s="42">
        <v>1052</v>
      </c>
      <c r="B1087" s="22" t="s">
        <v>944</v>
      </c>
      <c r="C1087" s="23">
        <v>1</v>
      </c>
      <c r="D1087" s="22" t="s">
        <v>541</v>
      </c>
      <c r="E1087" s="24" t="s">
        <v>542</v>
      </c>
      <c r="F1087" s="72" t="s">
        <v>78</v>
      </c>
      <c r="G1087" s="70">
        <v>0.46200000000000002</v>
      </c>
      <c r="H1087" s="78">
        <f t="shared" si="51"/>
        <v>217752.86</v>
      </c>
      <c r="I1087" s="79">
        <v>100601.82</v>
      </c>
      <c r="J1087" s="8"/>
      <c r="K1087" s="80"/>
      <c r="L1087" s="80"/>
      <c r="M1087" s="81">
        <f t="shared" si="52"/>
        <v>232238.85</v>
      </c>
      <c r="N1087" s="81">
        <f t="shared" si="53"/>
        <v>107294.35</v>
      </c>
    </row>
    <row r="1088" spans="1:14" customFormat="1" ht="15" x14ac:dyDescent="0.25">
      <c r="A1088" s="42">
        <v>1053</v>
      </c>
      <c r="B1088" s="22" t="s">
        <v>944</v>
      </c>
      <c r="C1088" s="31">
        <v>1.1000000000000001</v>
      </c>
      <c r="D1088" s="22" t="s">
        <v>544</v>
      </c>
      <c r="E1088" s="24" t="s">
        <v>545</v>
      </c>
      <c r="F1088" s="72" t="s">
        <v>41</v>
      </c>
      <c r="G1088" s="68">
        <v>-0.61</v>
      </c>
      <c r="H1088" s="78">
        <f t="shared" si="51"/>
        <v>3704.59</v>
      </c>
      <c r="I1088" s="79">
        <v>-2259.8000000000002</v>
      </c>
      <c r="J1088" s="8"/>
      <c r="K1088" s="80"/>
      <c r="L1088" s="80"/>
      <c r="M1088" s="81">
        <f t="shared" si="52"/>
        <v>3951.04</v>
      </c>
      <c r="N1088" s="81">
        <f t="shared" si="53"/>
        <v>-2410.13</v>
      </c>
    </row>
    <row r="1089" spans="1:14" customFormat="1" ht="15" x14ac:dyDescent="0.25">
      <c r="A1089" s="42">
        <v>1054</v>
      </c>
      <c r="B1089" s="22" t="s">
        <v>944</v>
      </c>
      <c r="C1089" s="31">
        <v>1.2</v>
      </c>
      <c r="D1089" s="22" t="s">
        <v>547</v>
      </c>
      <c r="E1089" s="24" t="s">
        <v>945</v>
      </c>
      <c r="F1089" s="72" t="s">
        <v>41</v>
      </c>
      <c r="G1089" s="68">
        <v>0.02</v>
      </c>
      <c r="H1089" s="78">
        <f t="shared" si="51"/>
        <v>4494.5</v>
      </c>
      <c r="I1089" s="79">
        <v>89.89</v>
      </c>
      <c r="J1089" s="8"/>
      <c r="K1089" s="80"/>
      <c r="L1089" s="80"/>
      <c r="M1089" s="81">
        <f t="shared" si="52"/>
        <v>4793.5</v>
      </c>
      <c r="N1089" s="81">
        <f t="shared" si="53"/>
        <v>95.87</v>
      </c>
    </row>
    <row r="1090" spans="1:14" customFormat="1" ht="15" x14ac:dyDescent="0.25">
      <c r="A1090" s="42">
        <v>1055</v>
      </c>
      <c r="B1090" s="22" t="s">
        <v>944</v>
      </c>
      <c r="C1090" s="31">
        <v>1.3</v>
      </c>
      <c r="D1090" s="22" t="s">
        <v>392</v>
      </c>
      <c r="E1090" s="24" t="s">
        <v>692</v>
      </c>
      <c r="F1090" s="72" t="s">
        <v>41</v>
      </c>
      <c r="G1090" s="68">
        <v>0.76</v>
      </c>
      <c r="H1090" s="78">
        <f t="shared" si="51"/>
        <v>3946.93</v>
      </c>
      <c r="I1090" s="79">
        <v>2999.67</v>
      </c>
      <c r="J1090" s="8"/>
      <c r="K1090" s="80"/>
      <c r="L1090" s="80"/>
      <c r="M1090" s="81">
        <f t="shared" si="52"/>
        <v>4209.5</v>
      </c>
      <c r="N1090" s="81">
        <f t="shared" si="53"/>
        <v>3199.22</v>
      </c>
    </row>
    <row r="1091" spans="1:14" customFormat="1" ht="15" x14ac:dyDescent="0.25">
      <c r="A1091" s="42">
        <v>1056</v>
      </c>
      <c r="B1091" s="22" t="s">
        <v>944</v>
      </c>
      <c r="C1091" s="31">
        <v>1.4</v>
      </c>
      <c r="D1091" s="22" t="s">
        <v>547</v>
      </c>
      <c r="E1091" s="24" t="s">
        <v>611</v>
      </c>
      <c r="F1091" s="72" t="s">
        <v>41</v>
      </c>
      <c r="G1091" s="68">
        <v>0.36</v>
      </c>
      <c r="H1091" s="78">
        <f t="shared" si="51"/>
        <v>4496.08</v>
      </c>
      <c r="I1091" s="79">
        <v>1618.59</v>
      </c>
      <c r="J1091" s="8"/>
      <c r="K1091" s="80"/>
      <c r="L1091" s="80"/>
      <c r="M1091" s="81">
        <f t="shared" si="52"/>
        <v>4795.18</v>
      </c>
      <c r="N1091" s="81">
        <f t="shared" si="53"/>
        <v>1726.26</v>
      </c>
    </row>
    <row r="1092" spans="1:14" customFormat="1" ht="45" x14ac:dyDescent="0.25">
      <c r="A1092" s="42">
        <v>1057</v>
      </c>
      <c r="B1092" s="22" t="s">
        <v>944</v>
      </c>
      <c r="C1092" s="31">
        <v>1.5</v>
      </c>
      <c r="D1092" s="22" t="s">
        <v>547</v>
      </c>
      <c r="E1092" s="24" t="s">
        <v>946</v>
      </c>
      <c r="F1092" s="72" t="s">
        <v>41</v>
      </c>
      <c r="G1092" s="68">
        <v>0.36</v>
      </c>
      <c r="H1092" s="78">
        <f t="shared" si="51"/>
        <v>36.69</v>
      </c>
      <c r="I1092" s="79">
        <v>13.21</v>
      </c>
      <c r="J1092" s="8"/>
      <c r="K1092" s="80"/>
      <c r="L1092" s="80"/>
      <c r="M1092" s="81">
        <f t="shared" si="52"/>
        <v>39.130000000000003</v>
      </c>
      <c r="N1092" s="81">
        <f t="shared" si="53"/>
        <v>14.09</v>
      </c>
    </row>
    <row r="1093" spans="1:14" customFormat="1" ht="15" x14ac:dyDescent="0.25">
      <c r="A1093" s="42">
        <v>1058</v>
      </c>
      <c r="B1093" s="22" t="s">
        <v>944</v>
      </c>
      <c r="C1093" s="31">
        <v>1.6</v>
      </c>
      <c r="D1093" s="22" t="s">
        <v>360</v>
      </c>
      <c r="E1093" s="24" t="s">
        <v>361</v>
      </c>
      <c r="F1093" s="72" t="s">
        <v>41</v>
      </c>
      <c r="G1093" s="68">
        <v>0.05</v>
      </c>
      <c r="H1093" s="78">
        <f t="shared" si="51"/>
        <v>5003</v>
      </c>
      <c r="I1093" s="79">
        <v>250.15</v>
      </c>
      <c r="J1093" s="8"/>
      <c r="K1093" s="80"/>
      <c r="L1093" s="80"/>
      <c r="M1093" s="81">
        <f t="shared" si="52"/>
        <v>5335.82</v>
      </c>
      <c r="N1093" s="81">
        <f t="shared" si="53"/>
        <v>266.79000000000002</v>
      </c>
    </row>
    <row r="1094" spans="1:14" customFormat="1" ht="45" x14ac:dyDescent="0.25">
      <c r="A1094" s="42">
        <v>1059</v>
      </c>
      <c r="B1094" s="22" t="s">
        <v>944</v>
      </c>
      <c r="C1094" s="31">
        <v>1.7</v>
      </c>
      <c r="D1094" s="22" t="s">
        <v>551</v>
      </c>
      <c r="E1094" s="24" t="s">
        <v>552</v>
      </c>
      <c r="F1094" s="72" t="s">
        <v>156</v>
      </c>
      <c r="G1094" s="71">
        <v>7</v>
      </c>
      <c r="H1094" s="78">
        <f t="shared" si="51"/>
        <v>4055.04</v>
      </c>
      <c r="I1094" s="79">
        <v>28385.279999999999</v>
      </c>
      <c r="J1094" s="8"/>
      <c r="K1094" s="80"/>
      <c r="L1094" s="80"/>
      <c r="M1094" s="81">
        <f t="shared" si="52"/>
        <v>4324.8</v>
      </c>
      <c r="N1094" s="81">
        <f t="shared" si="53"/>
        <v>30273.599999999999</v>
      </c>
    </row>
    <row r="1095" spans="1:14" customFormat="1" ht="45" x14ac:dyDescent="0.25">
      <c r="A1095" s="42">
        <v>1060</v>
      </c>
      <c r="B1095" s="22" t="s">
        <v>944</v>
      </c>
      <c r="C1095" s="31">
        <v>1.8</v>
      </c>
      <c r="D1095" s="22" t="s">
        <v>549</v>
      </c>
      <c r="E1095" s="24" t="s">
        <v>550</v>
      </c>
      <c r="F1095" s="72" t="s">
        <v>156</v>
      </c>
      <c r="G1095" s="71">
        <v>1</v>
      </c>
      <c r="H1095" s="78">
        <f t="shared" si="51"/>
        <v>2691.55</v>
      </c>
      <c r="I1095" s="79">
        <v>2691.55</v>
      </c>
      <c r="J1095" s="8"/>
      <c r="K1095" s="80"/>
      <c r="L1095" s="80"/>
      <c r="M1095" s="81">
        <f t="shared" si="52"/>
        <v>2870.61</v>
      </c>
      <c r="N1095" s="81">
        <f t="shared" si="53"/>
        <v>2870.61</v>
      </c>
    </row>
    <row r="1096" spans="1:14" customFormat="1" ht="30" x14ac:dyDescent="0.25">
      <c r="A1096" s="42">
        <v>1061</v>
      </c>
      <c r="B1096" s="22" t="s">
        <v>944</v>
      </c>
      <c r="C1096" s="31">
        <v>1.9</v>
      </c>
      <c r="D1096" s="22" t="s">
        <v>434</v>
      </c>
      <c r="E1096" s="24" t="s">
        <v>435</v>
      </c>
      <c r="F1096" s="72" t="s">
        <v>156</v>
      </c>
      <c r="G1096" s="71">
        <v>4</v>
      </c>
      <c r="H1096" s="78">
        <f t="shared" si="51"/>
        <v>491.79</v>
      </c>
      <c r="I1096" s="79">
        <v>1967.14</v>
      </c>
      <c r="J1096" s="8"/>
      <c r="K1096" s="80"/>
      <c r="L1096" s="80"/>
      <c r="M1096" s="81">
        <f t="shared" si="52"/>
        <v>524.51</v>
      </c>
      <c r="N1096" s="81">
        <f t="shared" si="53"/>
        <v>2098.04</v>
      </c>
    </row>
    <row r="1097" spans="1:14" customFormat="1" ht="30" x14ac:dyDescent="0.25">
      <c r="A1097" s="42">
        <v>1062</v>
      </c>
      <c r="B1097" s="22" t="s">
        <v>944</v>
      </c>
      <c r="C1097" s="30">
        <v>1.1000000000000001</v>
      </c>
      <c r="D1097" s="22" t="s">
        <v>436</v>
      </c>
      <c r="E1097" s="24" t="s">
        <v>437</v>
      </c>
      <c r="F1097" s="72" t="s">
        <v>156</v>
      </c>
      <c r="G1097" s="71">
        <v>3</v>
      </c>
      <c r="H1097" s="78">
        <f t="shared" si="51"/>
        <v>401.52</v>
      </c>
      <c r="I1097" s="79">
        <v>1204.55</v>
      </c>
      <c r="J1097" s="8"/>
      <c r="K1097" s="80"/>
      <c r="L1097" s="80"/>
      <c r="M1097" s="81">
        <f t="shared" si="52"/>
        <v>428.23</v>
      </c>
      <c r="N1097" s="81">
        <f t="shared" si="53"/>
        <v>1284.69</v>
      </c>
    </row>
    <row r="1098" spans="1:14" customFormat="1" ht="45" x14ac:dyDescent="0.25">
      <c r="A1098" s="42">
        <v>1063</v>
      </c>
      <c r="B1098" s="22" t="s">
        <v>944</v>
      </c>
      <c r="C1098" s="30">
        <v>1.1100000000000001</v>
      </c>
      <c r="D1098" s="22" t="s">
        <v>947</v>
      </c>
      <c r="E1098" s="24" t="s">
        <v>948</v>
      </c>
      <c r="F1098" s="72" t="s">
        <v>97</v>
      </c>
      <c r="G1098" s="69">
        <v>0.6</v>
      </c>
      <c r="H1098" s="78">
        <f t="shared" si="51"/>
        <v>1575.43</v>
      </c>
      <c r="I1098" s="79">
        <v>945.26</v>
      </c>
      <c r="J1098" s="8"/>
      <c r="K1098" s="80"/>
      <c r="L1098" s="80"/>
      <c r="M1098" s="81">
        <f t="shared" si="52"/>
        <v>1680.24</v>
      </c>
      <c r="N1098" s="81">
        <f t="shared" si="53"/>
        <v>1008.14</v>
      </c>
    </row>
    <row r="1099" spans="1:14" customFormat="1" ht="15" x14ac:dyDescent="0.25">
      <c r="A1099" s="42">
        <v>1064</v>
      </c>
      <c r="B1099" s="22" t="s">
        <v>944</v>
      </c>
      <c r="C1099" s="30">
        <v>1.1200000000000001</v>
      </c>
      <c r="D1099" s="22" t="s">
        <v>444</v>
      </c>
      <c r="E1099" s="24" t="s">
        <v>618</v>
      </c>
      <c r="F1099" s="72" t="s">
        <v>156</v>
      </c>
      <c r="G1099" s="71">
        <v>2</v>
      </c>
      <c r="H1099" s="78">
        <f t="shared" si="51"/>
        <v>2905.71</v>
      </c>
      <c r="I1099" s="79">
        <v>5811.41</v>
      </c>
      <c r="J1099" s="8"/>
      <c r="K1099" s="80"/>
      <c r="L1099" s="80"/>
      <c r="M1099" s="81">
        <f t="shared" si="52"/>
        <v>3099.01</v>
      </c>
      <c r="N1099" s="81">
        <f t="shared" si="53"/>
        <v>6198.02</v>
      </c>
    </row>
    <row r="1100" spans="1:14" customFormat="1" ht="15" x14ac:dyDescent="0.25">
      <c r="A1100" s="42">
        <v>1065</v>
      </c>
      <c r="B1100" s="22" t="s">
        <v>944</v>
      </c>
      <c r="C1100" s="30">
        <v>1.1299999999999999</v>
      </c>
      <c r="D1100" s="22" t="s">
        <v>440</v>
      </c>
      <c r="E1100" s="24" t="s">
        <v>949</v>
      </c>
      <c r="F1100" s="72" t="s">
        <v>221</v>
      </c>
      <c r="G1100" s="68">
        <v>0.02</v>
      </c>
      <c r="H1100" s="78">
        <f t="shared" si="51"/>
        <v>59933</v>
      </c>
      <c r="I1100" s="79">
        <v>1198.6600000000001</v>
      </c>
      <c r="J1100" s="8"/>
      <c r="K1100" s="80"/>
      <c r="L1100" s="80"/>
      <c r="M1100" s="81">
        <f t="shared" si="52"/>
        <v>63920.04</v>
      </c>
      <c r="N1100" s="81">
        <f t="shared" si="53"/>
        <v>1278.4000000000001</v>
      </c>
    </row>
    <row r="1101" spans="1:14" customFormat="1" ht="30" x14ac:dyDescent="0.25">
      <c r="A1101" s="42">
        <v>1066</v>
      </c>
      <c r="B1101" s="22" t="s">
        <v>944</v>
      </c>
      <c r="C1101" s="23">
        <v>2</v>
      </c>
      <c r="D1101" s="22" t="s">
        <v>458</v>
      </c>
      <c r="E1101" s="24" t="s">
        <v>950</v>
      </c>
      <c r="F1101" s="72" t="s">
        <v>221</v>
      </c>
      <c r="G1101" s="68">
        <v>0.12</v>
      </c>
      <c r="H1101" s="78">
        <f t="shared" si="51"/>
        <v>254107.83</v>
      </c>
      <c r="I1101" s="79">
        <v>30492.94</v>
      </c>
      <c r="J1101" s="8"/>
      <c r="K1101" s="80"/>
      <c r="L1101" s="80"/>
      <c r="M1101" s="81">
        <f t="shared" si="52"/>
        <v>271012.33</v>
      </c>
      <c r="N1101" s="81">
        <f t="shared" si="53"/>
        <v>32521.48</v>
      </c>
    </row>
    <row r="1102" spans="1:14" customFormat="1" ht="30" x14ac:dyDescent="0.25">
      <c r="A1102" s="42">
        <v>1067</v>
      </c>
      <c r="B1102" s="22" t="s">
        <v>944</v>
      </c>
      <c r="C1102" s="31">
        <v>2.1</v>
      </c>
      <c r="D1102" s="22" t="s">
        <v>460</v>
      </c>
      <c r="E1102" s="24" t="s">
        <v>461</v>
      </c>
      <c r="F1102" s="72" t="s">
        <v>221</v>
      </c>
      <c r="G1102" s="68">
        <v>-0.12</v>
      </c>
      <c r="H1102" s="78">
        <f t="shared" si="51"/>
        <v>32276</v>
      </c>
      <c r="I1102" s="79">
        <v>-3873.12</v>
      </c>
      <c r="J1102" s="8"/>
      <c r="K1102" s="80"/>
      <c r="L1102" s="80"/>
      <c r="M1102" s="81">
        <f t="shared" si="52"/>
        <v>34423.160000000003</v>
      </c>
      <c r="N1102" s="81">
        <f t="shared" si="53"/>
        <v>-4130.78</v>
      </c>
    </row>
    <row r="1103" spans="1:14" customFormat="1" ht="60" x14ac:dyDescent="0.25">
      <c r="A1103" s="42">
        <v>1068</v>
      </c>
      <c r="B1103" s="22" t="s">
        <v>944</v>
      </c>
      <c r="C1103" s="31">
        <v>2.2000000000000002</v>
      </c>
      <c r="D1103" s="22" t="s">
        <v>453</v>
      </c>
      <c r="E1103" s="24" t="s">
        <v>951</v>
      </c>
      <c r="F1103" s="72" t="s">
        <v>221</v>
      </c>
      <c r="G1103" s="68">
        <v>0.12</v>
      </c>
      <c r="H1103" s="78">
        <f t="shared" si="51"/>
        <v>47634.42</v>
      </c>
      <c r="I1103" s="79">
        <v>5716.13</v>
      </c>
      <c r="J1103" s="8"/>
      <c r="K1103" s="80"/>
      <c r="L1103" s="80"/>
      <c r="M1103" s="81">
        <f t="shared" si="52"/>
        <v>50803.3</v>
      </c>
      <c r="N1103" s="81">
        <f t="shared" si="53"/>
        <v>6096.4</v>
      </c>
    </row>
    <row r="1104" spans="1:14" customFormat="1" ht="45" x14ac:dyDescent="0.25">
      <c r="A1104" s="42">
        <v>1069</v>
      </c>
      <c r="B1104" s="22" t="s">
        <v>944</v>
      </c>
      <c r="C1104" s="23">
        <v>3</v>
      </c>
      <c r="D1104" s="22" t="s">
        <v>560</v>
      </c>
      <c r="E1104" s="24" t="s">
        <v>870</v>
      </c>
      <c r="F1104" s="72" t="s">
        <v>44</v>
      </c>
      <c r="G1104" s="68">
        <v>0.02</v>
      </c>
      <c r="H1104" s="78">
        <f t="shared" si="51"/>
        <v>166628</v>
      </c>
      <c r="I1104" s="79">
        <v>3332.56</v>
      </c>
      <c r="J1104" s="8"/>
      <c r="K1104" s="80"/>
      <c r="L1104" s="80"/>
      <c r="M1104" s="81">
        <f t="shared" si="52"/>
        <v>177712.91</v>
      </c>
      <c r="N1104" s="81">
        <f t="shared" si="53"/>
        <v>3554.26</v>
      </c>
    </row>
    <row r="1105" spans="1:14" customFormat="1" ht="30" x14ac:dyDescent="0.25">
      <c r="A1105" s="42">
        <v>1070</v>
      </c>
      <c r="B1105" s="22" t="s">
        <v>944</v>
      </c>
      <c r="C1105" s="23">
        <v>4</v>
      </c>
      <c r="D1105" s="22" t="s">
        <v>726</v>
      </c>
      <c r="E1105" s="24" t="s">
        <v>727</v>
      </c>
      <c r="F1105" s="72" t="s">
        <v>44</v>
      </c>
      <c r="G1105" s="68">
        <v>-0.02</v>
      </c>
      <c r="H1105" s="78">
        <f t="shared" si="51"/>
        <v>62014</v>
      </c>
      <c r="I1105" s="79">
        <v>-1240.28</v>
      </c>
      <c r="J1105" s="8"/>
      <c r="K1105" s="80"/>
      <c r="L1105" s="80"/>
      <c r="M1105" s="81">
        <f t="shared" si="52"/>
        <v>66139.48</v>
      </c>
      <c r="N1105" s="81">
        <f t="shared" si="53"/>
        <v>-1322.79</v>
      </c>
    </row>
    <row r="1106" spans="1:14" customFormat="1" ht="30" x14ac:dyDescent="0.25">
      <c r="A1106" s="42">
        <v>1071</v>
      </c>
      <c r="B1106" s="22" t="s">
        <v>944</v>
      </c>
      <c r="C1106" s="23">
        <v>5</v>
      </c>
      <c r="D1106" s="22" t="s">
        <v>464</v>
      </c>
      <c r="E1106" s="24" t="s">
        <v>636</v>
      </c>
      <c r="F1106" s="72" t="s">
        <v>19</v>
      </c>
      <c r="G1106" s="70">
        <v>4.5999999999999999E-2</v>
      </c>
      <c r="H1106" s="78">
        <f t="shared" si="51"/>
        <v>7223.7</v>
      </c>
      <c r="I1106" s="79">
        <v>332.29</v>
      </c>
      <c r="J1106" s="8"/>
      <c r="K1106" s="80"/>
      <c r="L1106" s="80"/>
      <c r="M1106" s="81">
        <f t="shared" si="52"/>
        <v>7704.26</v>
      </c>
      <c r="N1106" s="81">
        <f t="shared" si="53"/>
        <v>354.4</v>
      </c>
    </row>
    <row r="1107" spans="1:14" customFormat="1" ht="30" x14ac:dyDescent="0.25">
      <c r="A1107" s="42">
        <v>1072</v>
      </c>
      <c r="B1107" s="22" t="s">
        <v>944</v>
      </c>
      <c r="C1107" s="23">
        <v>6</v>
      </c>
      <c r="D1107" s="22" t="s">
        <v>728</v>
      </c>
      <c r="E1107" s="24" t="s">
        <v>729</v>
      </c>
      <c r="F1107" s="72" t="s">
        <v>19</v>
      </c>
      <c r="G1107" s="70">
        <v>4.5999999999999999E-2</v>
      </c>
      <c r="H1107" s="78">
        <f t="shared" si="51"/>
        <v>5481.3</v>
      </c>
      <c r="I1107" s="79">
        <v>252.14</v>
      </c>
      <c r="J1107" s="8"/>
      <c r="K1107" s="80"/>
      <c r="L1107" s="80"/>
      <c r="M1107" s="81">
        <f t="shared" si="52"/>
        <v>5845.94</v>
      </c>
      <c r="N1107" s="81">
        <f t="shared" si="53"/>
        <v>268.91000000000003</v>
      </c>
    </row>
    <row r="1108" spans="1:14" customFormat="1" ht="30" x14ac:dyDescent="0.25">
      <c r="A1108" s="42">
        <v>1073</v>
      </c>
      <c r="B1108" s="22" t="s">
        <v>944</v>
      </c>
      <c r="C1108" s="23">
        <v>7</v>
      </c>
      <c r="D1108" s="22" t="s">
        <v>473</v>
      </c>
      <c r="E1108" s="24" t="s">
        <v>871</v>
      </c>
      <c r="F1108" s="72" t="s">
        <v>19</v>
      </c>
      <c r="G1108" s="70">
        <v>4.4999999999999998E-2</v>
      </c>
      <c r="H1108" s="78">
        <f t="shared" si="51"/>
        <v>38560.44</v>
      </c>
      <c r="I1108" s="79">
        <v>1735.22</v>
      </c>
      <c r="J1108" s="8"/>
      <c r="K1108" s="80"/>
      <c r="L1108" s="80"/>
      <c r="M1108" s="81">
        <f t="shared" si="52"/>
        <v>41125.67</v>
      </c>
      <c r="N1108" s="81">
        <f t="shared" si="53"/>
        <v>1850.66</v>
      </c>
    </row>
    <row r="1109" spans="1:14" customFormat="1" ht="15" x14ac:dyDescent="0.25">
      <c r="A1109" s="42">
        <v>1074</v>
      </c>
      <c r="B1109" s="22" t="s">
        <v>944</v>
      </c>
      <c r="C1109" s="31">
        <v>7.1</v>
      </c>
      <c r="D1109" s="22" t="s">
        <v>360</v>
      </c>
      <c r="E1109" s="24" t="s">
        <v>361</v>
      </c>
      <c r="F1109" s="72" t="s">
        <v>41</v>
      </c>
      <c r="G1109" s="68">
        <v>0.09</v>
      </c>
      <c r="H1109" s="78">
        <f t="shared" si="51"/>
        <v>5002.4399999999996</v>
      </c>
      <c r="I1109" s="79">
        <v>450.22</v>
      </c>
      <c r="J1109" s="8"/>
      <c r="K1109" s="80"/>
      <c r="L1109" s="80"/>
      <c r="M1109" s="81">
        <f t="shared" si="52"/>
        <v>5335.23</v>
      </c>
      <c r="N1109" s="81">
        <f t="shared" si="53"/>
        <v>480.17</v>
      </c>
    </row>
    <row r="1110" spans="1:14" customFormat="1" ht="15" x14ac:dyDescent="0.25">
      <c r="A1110" s="42">
        <v>1075</v>
      </c>
      <c r="B1110" s="22" t="s">
        <v>944</v>
      </c>
      <c r="C1110" s="23">
        <v>8</v>
      </c>
      <c r="D1110" s="22" t="s">
        <v>473</v>
      </c>
      <c r="E1110" s="24" t="s">
        <v>872</v>
      </c>
      <c r="F1110" s="72" t="s">
        <v>19</v>
      </c>
      <c r="G1110" s="70">
        <v>4.4999999999999998E-2</v>
      </c>
      <c r="H1110" s="78">
        <f t="shared" si="51"/>
        <v>38560.44</v>
      </c>
      <c r="I1110" s="79">
        <v>1735.22</v>
      </c>
      <c r="J1110" s="8"/>
      <c r="K1110" s="80"/>
      <c r="L1110" s="80"/>
      <c r="M1110" s="81">
        <f t="shared" si="52"/>
        <v>41125.67</v>
      </c>
      <c r="N1110" s="81">
        <f t="shared" si="53"/>
        <v>1850.66</v>
      </c>
    </row>
    <row r="1111" spans="1:14" customFormat="1" ht="15" x14ac:dyDescent="0.25">
      <c r="A1111" s="42">
        <v>1076</v>
      </c>
      <c r="B1111" s="22" t="s">
        <v>944</v>
      </c>
      <c r="C1111" s="31">
        <v>8.1</v>
      </c>
      <c r="D1111" s="22" t="s">
        <v>360</v>
      </c>
      <c r="E1111" s="24" t="s">
        <v>361</v>
      </c>
      <c r="F1111" s="72" t="s">
        <v>41</v>
      </c>
      <c r="G1111" s="68">
        <v>0.09</v>
      </c>
      <c r="H1111" s="78">
        <f t="shared" si="51"/>
        <v>5002.4399999999996</v>
      </c>
      <c r="I1111" s="79">
        <v>450.22</v>
      </c>
      <c r="J1111" s="8"/>
      <c r="K1111" s="80"/>
      <c r="L1111" s="80"/>
      <c r="M1111" s="81">
        <f t="shared" si="52"/>
        <v>5335.23</v>
      </c>
      <c r="N1111" s="81">
        <f t="shared" si="53"/>
        <v>480.17</v>
      </c>
    </row>
    <row r="1112" spans="1:14" customFormat="1" ht="45" x14ac:dyDescent="0.25">
      <c r="A1112" s="42">
        <v>1077</v>
      </c>
      <c r="B1112" s="22" t="s">
        <v>944</v>
      </c>
      <c r="C1112" s="23">
        <v>9</v>
      </c>
      <c r="D1112" s="22" t="s">
        <v>574</v>
      </c>
      <c r="E1112" s="24" t="s">
        <v>735</v>
      </c>
      <c r="F1112" s="72" t="s">
        <v>19</v>
      </c>
      <c r="G1112" s="68">
        <v>0.09</v>
      </c>
      <c r="H1112" s="78">
        <f t="shared" si="51"/>
        <v>10266.56</v>
      </c>
      <c r="I1112" s="79">
        <v>923.99</v>
      </c>
      <c r="J1112" s="8"/>
      <c r="K1112" s="80"/>
      <c r="L1112" s="80"/>
      <c r="M1112" s="81">
        <f t="shared" si="52"/>
        <v>10949.54</v>
      </c>
      <c r="N1112" s="81">
        <f t="shared" si="53"/>
        <v>985.46</v>
      </c>
    </row>
    <row r="1113" spans="1:14" customFormat="1" ht="45" x14ac:dyDescent="0.25">
      <c r="A1113" s="42">
        <v>1078</v>
      </c>
      <c r="B1113" s="22" t="s">
        <v>944</v>
      </c>
      <c r="C1113" s="23">
        <v>10</v>
      </c>
      <c r="D1113" s="22" t="s">
        <v>574</v>
      </c>
      <c r="E1113" s="24" t="s">
        <v>952</v>
      </c>
      <c r="F1113" s="72" t="s">
        <v>19</v>
      </c>
      <c r="G1113" s="70">
        <v>0.32500000000000001</v>
      </c>
      <c r="H1113" s="78">
        <f t="shared" si="51"/>
        <v>10264.49</v>
      </c>
      <c r="I1113" s="79">
        <v>3335.96</v>
      </c>
      <c r="J1113" s="8"/>
      <c r="K1113" s="80"/>
      <c r="L1113" s="80"/>
      <c r="M1113" s="81">
        <f t="shared" si="52"/>
        <v>10947.33</v>
      </c>
      <c r="N1113" s="81">
        <f t="shared" si="53"/>
        <v>3557.88</v>
      </c>
    </row>
    <row r="1114" spans="1:14" customFormat="1" ht="45" x14ac:dyDescent="0.25">
      <c r="A1114" s="42">
        <v>1079</v>
      </c>
      <c r="B1114" s="22" t="s">
        <v>944</v>
      </c>
      <c r="C1114" s="23">
        <v>11</v>
      </c>
      <c r="D1114" s="22" t="s">
        <v>578</v>
      </c>
      <c r="E1114" s="24" t="s">
        <v>953</v>
      </c>
      <c r="F1114" s="72" t="s">
        <v>57</v>
      </c>
      <c r="G1114" s="68">
        <v>5.78</v>
      </c>
      <c r="H1114" s="78">
        <f t="shared" si="51"/>
        <v>1493.17</v>
      </c>
      <c r="I1114" s="79">
        <v>8630.51</v>
      </c>
      <c r="J1114" s="8"/>
      <c r="K1114" s="80"/>
      <c r="L1114" s="80"/>
      <c r="M1114" s="81">
        <f t="shared" si="52"/>
        <v>1592.5</v>
      </c>
      <c r="N1114" s="81">
        <f t="shared" si="53"/>
        <v>9204.65</v>
      </c>
    </row>
    <row r="1115" spans="1:14" customFormat="1" ht="15" x14ac:dyDescent="0.25">
      <c r="A1115" s="42">
        <v>1080</v>
      </c>
      <c r="B1115" s="22" t="s">
        <v>944</v>
      </c>
      <c r="C1115" s="31">
        <v>11.1</v>
      </c>
      <c r="D1115" s="22" t="s">
        <v>580</v>
      </c>
      <c r="E1115" s="24" t="s">
        <v>581</v>
      </c>
      <c r="F1115" s="72" t="s">
        <v>57</v>
      </c>
      <c r="G1115" s="70">
        <v>-6.3579999999999997</v>
      </c>
      <c r="H1115" s="78">
        <f t="shared" si="51"/>
        <v>76.94</v>
      </c>
      <c r="I1115" s="79">
        <v>-489.16</v>
      </c>
      <c r="J1115" s="8"/>
      <c r="K1115" s="80"/>
      <c r="L1115" s="80"/>
      <c r="M1115" s="81">
        <f t="shared" si="52"/>
        <v>82.06</v>
      </c>
      <c r="N1115" s="81">
        <f t="shared" si="53"/>
        <v>-521.74</v>
      </c>
    </row>
    <row r="1116" spans="1:14" customFormat="1" ht="15" x14ac:dyDescent="0.25">
      <c r="A1116" s="42">
        <v>1081</v>
      </c>
      <c r="B1116" s="22" t="s">
        <v>944</v>
      </c>
      <c r="C1116" s="31">
        <v>11.2</v>
      </c>
      <c r="D1116" s="22" t="s">
        <v>582</v>
      </c>
      <c r="E1116" s="24" t="s">
        <v>583</v>
      </c>
      <c r="F1116" s="72" t="s">
        <v>57</v>
      </c>
      <c r="G1116" s="70">
        <v>6.3579999999999997</v>
      </c>
      <c r="H1116" s="78">
        <f t="shared" si="51"/>
        <v>40.19</v>
      </c>
      <c r="I1116" s="79">
        <v>255.53</v>
      </c>
      <c r="J1116" s="8"/>
      <c r="K1116" s="80"/>
      <c r="L1116" s="80"/>
      <c r="M1116" s="81">
        <f t="shared" si="52"/>
        <v>42.86</v>
      </c>
      <c r="N1116" s="81">
        <f t="shared" si="53"/>
        <v>272.5</v>
      </c>
    </row>
    <row r="1117" spans="1:14" customFormat="1" ht="30" x14ac:dyDescent="0.25">
      <c r="A1117" s="42">
        <v>1082</v>
      </c>
      <c r="B1117" s="22" t="s">
        <v>944</v>
      </c>
      <c r="C1117" s="23">
        <v>12</v>
      </c>
      <c r="D1117" s="22" t="s">
        <v>954</v>
      </c>
      <c r="E1117" s="24" t="s">
        <v>955</v>
      </c>
      <c r="F1117" s="72" t="s">
        <v>14</v>
      </c>
      <c r="G1117" s="70">
        <v>1.4999999999999999E-2</v>
      </c>
      <c r="H1117" s="78">
        <f t="shared" si="51"/>
        <v>4082043.33</v>
      </c>
      <c r="I1117" s="79">
        <v>61230.65</v>
      </c>
      <c r="J1117" s="8"/>
      <c r="K1117" s="80"/>
      <c r="L1117" s="80"/>
      <c r="M1117" s="81">
        <f t="shared" si="52"/>
        <v>4353600.88</v>
      </c>
      <c r="N1117" s="81">
        <f t="shared" si="53"/>
        <v>65304.01</v>
      </c>
    </row>
    <row r="1118" spans="1:14" customFormat="1" ht="15" x14ac:dyDescent="0.25">
      <c r="A1118" s="42">
        <v>1083</v>
      </c>
      <c r="B1118" s="22" t="s">
        <v>944</v>
      </c>
      <c r="C1118" s="31">
        <v>12.1</v>
      </c>
      <c r="D1118" s="22" t="s">
        <v>396</v>
      </c>
      <c r="E1118" s="24" t="s">
        <v>397</v>
      </c>
      <c r="F1118" s="72" t="s">
        <v>41</v>
      </c>
      <c r="G1118" s="65">
        <v>-1.5225</v>
      </c>
      <c r="H1118" s="78">
        <f t="shared" si="51"/>
        <v>3874.25</v>
      </c>
      <c r="I1118" s="79">
        <v>-5898.55</v>
      </c>
      <c r="J1118" s="8"/>
      <c r="K1118" s="80"/>
      <c r="L1118" s="80"/>
      <c r="M1118" s="81">
        <f t="shared" si="52"/>
        <v>4131.9799999999996</v>
      </c>
      <c r="N1118" s="81">
        <f t="shared" si="53"/>
        <v>-6290.94</v>
      </c>
    </row>
    <row r="1119" spans="1:14" customFormat="1" ht="15" x14ac:dyDescent="0.25">
      <c r="A1119" s="42">
        <v>1084</v>
      </c>
      <c r="B1119" s="22" t="s">
        <v>944</v>
      </c>
      <c r="C1119" s="31">
        <v>12.2</v>
      </c>
      <c r="D1119" s="22" t="s">
        <v>398</v>
      </c>
      <c r="E1119" s="24" t="s">
        <v>399</v>
      </c>
      <c r="F1119" s="72" t="s">
        <v>41</v>
      </c>
      <c r="G1119" s="68">
        <v>1.52</v>
      </c>
      <c r="H1119" s="78">
        <f t="shared" si="51"/>
        <v>4996.84</v>
      </c>
      <c r="I1119" s="79">
        <v>7595.2</v>
      </c>
      <c r="J1119" s="8"/>
      <c r="K1119" s="80"/>
      <c r="L1119" s="80"/>
      <c r="M1119" s="81">
        <f t="shared" si="52"/>
        <v>5329.25</v>
      </c>
      <c r="N1119" s="81">
        <f t="shared" si="53"/>
        <v>8100.46</v>
      </c>
    </row>
    <row r="1120" spans="1:14" customFormat="1" ht="15" x14ac:dyDescent="0.25">
      <c r="A1120" s="42">
        <v>1085</v>
      </c>
      <c r="B1120" s="22" t="s">
        <v>944</v>
      </c>
      <c r="C1120" s="31">
        <v>12.3</v>
      </c>
      <c r="D1120" s="22" t="s">
        <v>398</v>
      </c>
      <c r="E1120" s="24" t="s">
        <v>956</v>
      </c>
      <c r="F1120" s="72" t="s">
        <v>41</v>
      </c>
      <c r="G1120" s="68">
        <v>1.52</v>
      </c>
      <c r="H1120" s="78">
        <f t="shared" si="51"/>
        <v>83.32</v>
      </c>
      <c r="I1120" s="79">
        <v>126.64</v>
      </c>
      <c r="J1120" s="8"/>
      <c r="K1120" s="80"/>
      <c r="L1120" s="80"/>
      <c r="M1120" s="81">
        <f t="shared" si="52"/>
        <v>88.86</v>
      </c>
      <c r="N1120" s="81">
        <f t="shared" si="53"/>
        <v>135.07</v>
      </c>
    </row>
    <row r="1121" spans="1:14" customFormat="1" ht="30" x14ac:dyDescent="0.25">
      <c r="A1121" s="42">
        <v>1086</v>
      </c>
      <c r="B1121" s="22" t="s">
        <v>944</v>
      </c>
      <c r="C1121" s="31">
        <v>12.4</v>
      </c>
      <c r="D1121" s="22" t="s">
        <v>957</v>
      </c>
      <c r="E1121" s="24" t="s">
        <v>958</v>
      </c>
      <c r="F1121" s="72" t="s">
        <v>221</v>
      </c>
      <c r="G1121" s="65">
        <v>2.1399999999999999E-2</v>
      </c>
      <c r="H1121" s="78">
        <f t="shared" si="51"/>
        <v>55193.46</v>
      </c>
      <c r="I1121" s="79">
        <v>1181.1400000000001</v>
      </c>
      <c r="J1121" s="8"/>
      <c r="K1121" s="80"/>
      <c r="L1121" s="80"/>
      <c r="M1121" s="81">
        <f t="shared" si="52"/>
        <v>58865.2</v>
      </c>
      <c r="N1121" s="81">
        <f t="shared" si="53"/>
        <v>1259.72</v>
      </c>
    </row>
    <row r="1122" spans="1:14" customFormat="1" ht="30" x14ac:dyDescent="0.25">
      <c r="A1122" s="42">
        <v>1087</v>
      </c>
      <c r="B1122" s="22" t="s">
        <v>944</v>
      </c>
      <c r="C1122" s="31">
        <v>12.5</v>
      </c>
      <c r="D1122" s="22" t="s">
        <v>959</v>
      </c>
      <c r="E1122" s="24" t="s">
        <v>960</v>
      </c>
      <c r="F1122" s="72" t="s">
        <v>221</v>
      </c>
      <c r="G1122" s="65">
        <v>4.1999999999999997E-3</v>
      </c>
      <c r="H1122" s="78">
        <f t="shared" si="51"/>
        <v>34861.9</v>
      </c>
      <c r="I1122" s="79">
        <v>146.41999999999999</v>
      </c>
      <c r="J1122" s="8"/>
      <c r="K1122" s="80"/>
      <c r="L1122" s="80"/>
      <c r="M1122" s="81">
        <f t="shared" si="52"/>
        <v>37181.08</v>
      </c>
      <c r="N1122" s="81">
        <f t="shared" si="53"/>
        <v>156.16</v>
      </c>
    </row>
    <row r="1123" spans="1:14" customFormat="1" ht="45" x14ac:dyDescent="0.25">
      <c r="A1123" s="42">
        <v>1088</v>
      </c>
      <c r="B1123" s="22" t="s">
        <v>944</v>
      </c>
      <c r="C1123" s="23">
        <v>13</v>
      </c>
      <c r="D1123" s="22" t="s">
        <v>366</v>
      </c>
      <c r="E1123" s="24" t="s">
        <v>961</v>
      </c>
      <c r="F1123" s="72" t="s">
        <v>196</v>
      </c>
      <c r="G1123" s="65">
        <v>2.8E-3</v>
      </c>
      <c r="H1123" s="78">
        <f t="shared" si="51"/>
        <v>333078.57</v>
      </c>
      <c r="I1123" s="79">
        <v>932.62</v>
      </c>
      <c r="J1123" s="8"/>
      <c r="K1123" s="80"/>
      <c r="L1123" s="80"/>
      <c r="M1123" s="81">
        <f t="shared" si="52"/>
        <v>355236.59</v>
      </c>
      <c r="N1123" s="81">
        <f t="shared" si="53"/>
        <v>994.66</v>
      </c>
    </row>
    <row r="1124" spans="1:14" customFormat="1" ht="30" x14ac:dyDescent="0.25">
      <c r="A1124" s="42">
        <v>1089</v>
      </c>
      <c r="B1124" s="22" t="s">
        <v>944</v>
      </c>
      <c r="C1124" s="31">
        <v>13.1</v>
      </c>
      <c r="D1124" s="22" t="s">
        <v>962</v>
      </c>
      <c r="E1124" s="24" t="s">
        <v>963</v>
      </c>
      <c r="F1124" s="72" t="s">
        <v>964</v>
      </c>
      <c r="G1124" s="70">
        <v>0.28199999999999997</v>
      </c>
      <c r="H1124" s="78">
        <f t="shared" si="51"/>
        <v>3231.67</v>
      </c>
      <c r="I1124" s="79">
        <v>911.33</v>
      </c>
      <c r="J1124" s="8"/>
      <c r="K1124" s="80"/>
      <c r="L1124" s="80"/>
      <c r="M1124" s="81">
        <f t="shared" si="52"/>
        <v>3446.66</v>
      </c>
      <c r="N1124" s="81">
        <f t="shared" si="53"/>
        <v>971.96</v>
      </c>
    </row>
    <row r="1125" spans="1:14" customFormat="1" ht="15" x14ac:dyDescent="0.25">
      <c r="A1125" s="42">
        <v>1090</v>
      </c>
      <c r="B1125" s="22" t="s">
        <v>944</v>
      </c>
      <c r="C1125" s="23">
        <v>14</v>
      </c>
      <c r="D1125" s="22" t="s">
        <v>965</v>
      </c>
      <c r="E1125" s="24" t="s">
        <v>966</v>
      </c>
      <c r="F1125" s="72" t="s">
        <v>14</v>
      </c>
      <c r="G1125" s="65">
        <v>2.41E-2</v>
      </c>
      <c r="H1125" s="78">
        <f t="shared" si="51"/>
        <v>291221.15999999997</v>
      </c>
      <c r="I1125" s="79">
        <v>7018.43</v>
      </c>
      <c r="J1125" s="8"/>
      <c r="K1125" s="80"/>
      <c r="L1125" s="80"/>
      <c r="M1125" s="81">
        <f t="shared" si="52"/>
        <v>310594.62</v>
      </c>
      <c r="N1125" s="81">
        <f t="shared" si="53"/>
        <v>7485.33</v>
      </c>
    </row>
    <row r="1126" spans="1:14" customFormat="1" ht="45" x14ac:dyDescent="0.25">
      <c r="A1126" s="42">
        <v>1091</v>
      </c>
      <c r="B1126" s="22" t="s">
        <v>944</v>
      </c>
      <c r="C1126" s="23">
        <v>15</v>
      </c>
      <c r="D1126" s="22" t="s">
        <v>967</v>
      </c>
      <c r="E1126" s="24" t="s">
        <v>968</v>
      </c>
      <c r="F1126" s="72" t="s">
        <v>19</v>
      </c>
      <c r="G1126" s="70">
        <v>8.5000000000000006E-2</v>
      </c>
      <c r="H1126" s="78">
        <f t="shared" si="51"/>
        <v>323682.12</v>
      </c>
      <c r="I1126" s="79">
        <v>27512.98</v>
      </c>
      <c r="J1126" s="8"/>
      <c r="K1126" s="80"/>
      <c r="L1126" s="80"/>
      <c r="M1126" s="81">
        <f t="shared" si="52"/>
        <v>345215.04</v>
      </c>
      <c r="N1126" s="81">
        <f t="shared" si="53"/>
        <v>29343.279999999999</v>
      </c>
    </row>
    <row r="1127" spans="1:14" customFormat="1" ht="15" x14ac:dyDescent="0.25">
      <c r="A1127" s="42">
        <v>1092</v>
      </c>
      <c r="B1127" s="22" t="s">
        <v>944</v>
      </c>
      <c r="C1127" s="31">
        <v>15.1</v>
      </c>
      <c r="D1127" s="22" t="s">
        <v>969</v>
      </c>
      <c r="E1127" s="24" t="s">
        <v>970</v>
      </c>
      <c r="F1127" s="72" t="s">
        <v>221</v>
      </c>
      <c r="G1127" s="65">
        <v>-4.0800000000000003E-2</v>
      </c>
      <c r="H1127" s="78">
        <f t="shared" si="51"/>
        <v>128672.06</v>
      </c>
      <c r="I1127" s="79">
        <v>-5249.82</v>
      </c>
      <c r="J1127" s="8"/>
      <c r="K1127" s="80"/>
      <c r="L1127" s="80"/>
      <c r="M1127" s="81">
        <f t="shared" si="52"/>
        <v>137231.96</v>
      </c>
      <c r="N1127" s="81">
        <f t="shared" si="53"/>
        <v>-5599.06</v>
      </c>
    </row>
    <row r="1128" spans="1:14" customFormat="1" ht="15" x14ac:dyDescent="0.25">
      <c r="A1128" s="42">
        <v>1093</v>
      </c>
      <c r="B1128" s="22" t="s">
        <v>944</v>
      </c>
      <c r="C1128" s="31">
        <v>15.2</v>
      </c>
      <c r="D1128" s="22" t="s">
        <v>971</v>
      </c>
      <c r="E1128" s="24" t="s">
        <v>972</v>
      </c>
      <c r="F1128" s="72" t="s">
        <v>57</v>
      </c>
      <c r="G1128" s="69">
        <v>8.5</v>
      </c>
      <c r="H1128" s="78">
        <f t="shared" si="51"/>
        <v>712.4</v>
      </c>
      <c r="I1128" s="79">
        <v>6055.36</v>
      </c>
      <c r="J1128" s="8"/>
      <c r="K1128" s="80"/>
      <c r="L1128" s="80"/>
      <c r="M1128" s="81">
        <f t="shared" si="52"/>
        <v>759.79</v>
      </c>
      <c r="N1128" s="81">
        <f t="shared" si="53"/>
        <v>6458.22</v>
      </c>
    </row>
    <row r="1129" spans="1:14" customFormat="1" ht="30" x14ac:dyDescent="0.25">
      <c r="A1129" s="42">
        <v>1094</v>
      </c>
      <c r="B1129" s="22" t="s">
        <v>944</v>
      </c>
      <c r="C1129" s="23">
        <v>16</v>
      </c>
      <c r="D1129" s="22" t="s">
        <v>492</v>
      </c>
      <c r="E1129" s="24" t="s">
        <v>493</v>
      </c>
      <c r="F1129" s="72" t="s">
        <v>19</v>
      </c>
      <c r="G1129" s="65">
        <v>0.1386</v>
      </c>
      <c r="H1129" s="78">
        <f t="shared" si="51"/>
        <v>31596.1</v>
      </c>
      <c r="I1129" s="79">
        <v>4379.22</v>
      </c>
      <c r="J1129" s="8"/>
      <c r="K1129" s="80"/>
      <c r="L1129" s="80"/>
      <c r="M1129" s="81">
        <f t="shared" si="52"/>
        <v>33698.03</v>
      </c>
      <c r="N1129" s="81">
        <f t="shared" si="53"/>
        <v>4670.55</v>
      </c>
    </row>
    <row r="1130" spans="1:14" customFormat="1" ht="45" x14ac:dyDescent="0.25">
      <c r="A1130" s="42">
        <v>1095</v>
      </c>
      <c r="B1130" s="22" t="s">
        <v>944</v>
      </c>
      <c r="C1130" s="23">
        <v>17</v>
      </c>
      <c r="D1130" s="22" t="s">
        <v>507</v>
      </c>
      <c r="E1130" s="24" t="s">
        <v>738</v>
      </c>
      <c r="F1130" s="72" t="s">
        <v>19</v>
      </c>
      <c r="G1130" s="70">
        <v>4.2000000000000003E-2</v>
      </c>
      <c r="H1130" s="78">
        <f t="shared" si="51"/>
        <v>33756.9</v>
      </c>
      <c r="I1130" s="79">
        <v>1417.79</v>
      </c>
      <c r="J1130" s="8"/>
      <c r="K1130" s="80"/>
      <c r="L1130" s="80"/>
      <c r="M1130" s="81">
        <f t="shared" si="52"/>
        <v>36002.57</v>
      </c>
      <c r="N1130" s="81">
        <f t="shared" si="53"/>
        <v>1512.11</v>
      </c>
    </row>
    <row r="1131" spans="1:14" customFormat="1" ht="15" x14ac:dyDescent="0.25">
      <c r="A1131" s="42">
        <v>1096</v>
      </c>
      <c r="B1131" s="22" t="s">
        <v>944</v>
      </c>
      <c r="C1131" s="31">
        <v>17.100000000000001</v>
      </c>
      <c r="D1131" s="22" t="s">
        <v>509</v>
      </c>
      <c r="E1131" s="24" t="s">
        <v>739</v>
      </c>
      <c r="F1131" s="72" t="s">
        <v>41</v>
      </c>
      <c r="G1131" s="68">
        <v>0.61</v>
      </c>
      <c r="H1131" s="78">
        <f t="shared" si="51"/>
        <v>854.64</v>
      </c>
      <c r="I1131" s="79">
        <v>521.33000000000004</v>
      </c>
      <c r="J1131" s="8"/>
      <c r="K1131" s="80"/>
      <c r="L1131" s="80"/>
      <c r="M1131" s="81">
        <f t="shared" si="52"/>
        <v>911.49</v>
      </c>
      <c r="N1131" s="81">
        <f t="shared" si="53"/>
        <v>556.01</v>
      </c>
    </row>
    <row r="1132" spans="1:14" customFormat="1" ht="30" x14ac:dyDescent="0.25">
      <c r="A1132" s="42">
        <v>1097</v>
      </c>
      <c r="B1132" s="22" t="s">
        <v>944</v>
      </c>
      <c r="C1132" s="23">
        <v>18</v>
      </c>
      <c r="D1132" s="22" t="s">
        <v>511</v>
      </c>
      <c r="E1132" s="24" t="s">
        <v>512</v>
      </c>
      <c r="F1132" s="72" t="s">
        <v>19</v>
      </c>
      <c r="G1132" s="70">
        <v>4.2000000000000003E-2</v>
      </c>
      <c r="H1132" s="78">
        <f t="shared" si="51"/>
        <v>2277.62</v>
      </c>
      <c r="I1132" s="79">
        <v>95.66</v>
      </c>
      <c r="J1132" s="8"/>
      <c r="K1132" s="80"/>
      <c r="L1132" s="80"/>
      <c r="M1132" s="81">
        <f t="shared" si="52"/>
        <v>2429.14</v>
      </c>
      <c r="N1132" s="81">
        <f t="shared" si="53"/>
        <v>102.02</v>
      </c>
    </row>
    <row r="1133" spans="1:14" customFormat="1" ht="15" x14ac:dyDescent="0.25">
      <c r="A1133" s="42">
        <v>1098</v>
      </c>
      <c r="B1133" s="22" t="s">
        <v>944</v>
      </c>
      <c r="C1133" s="31">
        <v>18.100000000000001</v>
      </c>
      <c r="D1133" s="22" t="s">
        <v>509</v>
      </c>
      <c r="E1133" s="24" t="s">
        <v>739</v>
      </c>
      <c r="F1133" s="72" t="s">
        <v>41</v>
      </c>
      <c r="G1133" s="68">
        <v>0.15</v>
      </c>
      <c r="H1133" s="78">
        <f t="shared" si="51"/>
        <v>854.67</v>
      </c>
      <c r="I1133" s="79">
        <v>128.19999999999999</v>
      </c>
      <c r="J1133" s="8"/>
      <c r="K1133" s="80"/>
      <c r="L1133" s="80"/>
      <c r="M1133" s="81">
        <f t="shared" si="52"/>
        <v>911.53</v>
      </c>
      <c r="N1133" s="81">
        <f t="shared" si="53"/>
        <v>136.72999999999999</v>
      </c>
    </row>
    <row r="1134" spans="1:14" customFormat="1" ht="45" x14ac:dyDescent="0.25">
      <c r="A1134" s="42">
        <v>1099</v>
      </c>
      <c r="B1134" s="22" t="s">
        <v>944</v>
      </c>
      <c r="C1134" s="23">
        <v>19</v>
      </c>
      <c r="D1134" s="22" t="s">
        <v>513</v>
      </c>
      <c r="E1134" s="24" t="s">
        <v>973</v>
      </c>
      <c r="F1134" s="72" t="s">
        <v>19</v>
      </c>
      <c r="G1134" s="70">
        <v>4.2000000000000003E-2</v>
      </c>
      <c r="H1134" s="78">
        <f t="shared" si="51"/>
        <v>18827.86</v>
      </c>
      <c r="I1134" s="79">
        <v>790.77</v>
      </c>
      <c r="J1134" s="8"/>
      <c r="K1134" s="80"/>
      <c r="L1134" s="80"/>
      <c r="M1134" s="81">
        <f t="shared" si="52"/>
        <v>20080.38</v>
      </c>
      <c r="N1134" s="81">
        <f t="shared" si="53"/>
        <v>843.38</v>
      </c>
    </row>
    <row r="1135" spans="1:14" customFormat="1" ht="15" x14ac:dyDescent="0.25">
      <c r="A1135" s="42">
        <v>1100</v>
      </c>
      <c r="B1135" s="22" t="s">
        <v>944</v>
      </c>
      <c r="C1135" s="31">
        <v>19.100000000000001</v>
      </c>
      <c r="D1135" s="22" t="s">
        <v>515</v>
      </c>
      <c r="E1135" s="24" t="s">
        <v>516</v>
      </c>
      <c r="F1135" s="72" t="s">
        <v>41</v>
      </c>
      <c r="G1135" s="70">
        <v>2.1000000000000001E-2</v>
      </c>
      <c r="H1135" s="78">
        <f t="shared" si="51"/>
        <v>936.19</v>
      </c>
      <c r="I1135" s="79">
        <v>19.66</v>
      </c>
      <c r="J1135" s="8"/>
      <c r="K1135" s="80"/>
      <c r="L1135" s="80"/>
      <c r="M1135" s="81">
        <f t="shared" si="52"/>
        <v>998.47</v>
      </c>
      <c r="N1135" s="81">
        <f t="shared" si="53"/>
        <v>20.97</v>
      </c>
    </row>
    <row r="1136" spans="1:14" customFormat="1" ht="45" x14ac:dyDescent="0.25">
      <c r="A1136" s="42">
        <v>1101</v>
      </c>
      <c r="B1136" s="22" t="s">
        <v>944</v>
      </c>
      <c r="C1136" s="31">
        <v>19.2</v>
      </c>
      <c r="D1136" s="22" t="s">
        <v>517</v>
      </c>
      <c r="E1136" s="24" t="s">
        <v>518</v>
      </c>
      <c r="F1136" s="72" t="s">
        <v>221</v>
      </c>
      <c r="G1136" s="69">
        <v>0.3</v>
      </c>
      <c r="H1136" s="78">
        <f t="shared" si="51"/>
        <v>4072.53</v>
      </c>
      <c r="I1136" s="79">
        <v>1221.76</v>
      </c>
      <c r="J1136" s="8"/>
      <c r="K1136" s="80"/>
      <c r="L1136" s="80"/>
      <c r="M1136" s="81">
        <f t="shared" si="52"/>
        <v>4343.45</v>
      </c>
      <c r="N1136" s="81">
        <f t="shared" si="53"/>
        <v>1303.04</v>
      </c>
    </row>
    <row r="1137" spans="1:14" customFormat="1" ht="30" x14ac:dyDescent="0.25">
      <c r="A1137" s="42">
        <v>1102</v>
      </c>
      <c r="B1137" s="22" t="s">
        <v>944</v>
      </c>
      <c r="C1137" s="23">
        <v>20</v>
      </c>
      <c r="D1137" s="22" t="s">
        <v>519</v>
      </c>
      <c r="E1137" s="24" t="s">
        <v>520</v>
      </c>
      <c r="F1137" s="72" t="s">
        <v>19</v>
      </c>
      <c r="G1137" s="70">
        <v>4.2000000000000003E-2</v>
      </c>
      <c r="H1137" s="78">
        <f t="shared" si="51"/>
        <v>11008.1</v>
      </c>
      <c r="I1137" s="79">
        <v>462.34</v>
      </c>
      <c r="J1137" s="8"/>
      <c r="K1137" s="80"/>
      <c r="L1137" s="80"/>
      <c r="M1137" s="81">
        <f t="shared" si="52"/>
        <v>11740.41</v>
      </c>
      <c r="N1137" s="81">
        <f t="shared" si="53"/>
        <v>493.1</v>
      </c>
    </row>
    <row r="1138" spans="1:14" customFormat="1" ht="45" x14ac:dyDescent="0.25">
      <c r="A1138" s="42">
        <v>1103</v>
      </c>
      <c r="B1138" s="22" t="s">
        <v>944</v>
      </c>
      <c r="C1138" s="31">
        <v>20.100000000000001</v>
      </c>
      <c r="D1138" s="22" t="s">
        <v>517</v>
      </c>
      <c r="E1138" s="24" t="s">
        <v>518</v>
      </c>
      <c r="F1138" s="72" t="s">
        <v>221</v>
      </c>
      <c r="G1138" s="70">
        <v>0.20300000000000001</v>
      </c>
      <c r="H1138" s="78">
        <f t="shared" si="51"/>
        <v>4072.41</v>
      </c>
      <c r="I1138" s="79">
        <v>826.7</v>
      </c>
      <c r="J1138" s="8"/>
      <c r="K1138" s="80"/>
      <c r="L1138" s="80"/>
      <c r="M1138" s="81">
        <f t="shared" si="52"/>
        <v>4343.33</v>
      </c>
      <c r="N1138" s="81">
        <f t="shared" si="53"/>
        <v>881.7</v>
      </c>
    </row>
    <row r="1139" spans="1:14" customFormat="1" ht="45" x14ac:dyDescent="0.25">
      <c r="A1139" s="42">
        <v>1104</v>
      </c>
      <c r="B1139" s="22" t="s">
        <v>944</v>
      </c>
      <c r="C1139" s="23">
        <v>21</v>
      </c>
      <c r="D1139" s="22" t="s">
        <v>475</v>
      </c>
      <c r="E1139" s="24" t="s">
        <v>571</v>
      </c>
      <c r="F1139" s="72" t="s">
        <v>19</v>
      </c>
      <c r="G1139" s="70">
        <v>3.5000000000000003E-2</v>
      </c>
      <c r="H1139" s="78">
        <f t="shared" si="51"/>
        <v>42477.43</v>
      </c>
      <c r="I1139" s="79">
        <v>1486.71</v>
      </c>
      <c r="J1139" s="8"/>
      <c r="K1139" s="80"/>
      <c r="L1139" s="80"/>
      <c r="M1139" s="81">
        <f t="shared" si="52"/>
        <v>45303.24</v>
      </c>
      <c r="N1139" s="81">
        <f t="shared" si="53"/>
        <v>1585.61</v>
      </c>
    </row>
    <row r="1140" spans="1:14" customFormat="1" ht="15" x14ac:dyDescent="0.25">
      <c r="A1140" s="42">
        <v>1105</v>
      </c>
      <c r="B1140" s="22" t="s">
        <v>944</v>
      </c>
      <c r="C1140" s="31">
        <v>21.1</v>
      </c>
      <c r="D1140" s="22" t="s">
        <v>477</v>
      </c>
      <c r="E1140" s="24" t="s">
        <v>478</v>
      </c>
      <c r="F1140" s="72" t="s">
        <v>221</v>
      </c>
      <c r="G1140" s="75">
        <v>-6.6500000000000001E-4</v>
      </c>
      <c r="H1140" s="78">
        <f t="shared" ref="H1140:H1203" si="54">I1140/G1140</f>
        <v>10827.07</v>
      </c>
      <c r="I1140" s="79">
        <v>-7.2</v>
      </c>
      <c r="J1140" s="8"/>
      <c r="K1140" s="80"/>
      <c r="L1140" s="80"/>
      <c r="M1140" s="81">
        <f t="shared" ref="M1140:M1203" si="55">H1140*$J$9*$K$9</f>
        <v>11547.34</v>
      </c>
      <c r="N1140" s="81">
        <f t="shared" ref="N1140:N1203" si="56">G1140*M1140</f>
        <v>-7.68</v>
      </c>
    </row>
    <row r="1141" spans="1:14" customFormat="1" ht="15" x14ac:dyDescent="0.25">
      <c r="A1141" s="42">
        <v>1106</v>
      </c>
      <c r="B1141" s="22" t="s">
        <v>944</v>
      </c>
      <c r="C1141" s="31">
        <v>21.2</v>
      </c>
      <c r="D1141" s="22" t="s">
        <v>479</v>
      </c>
      <c r="E1141" s="24" t="s">
        <v>480</v>
      </c>
      <c r="F1141" s="72" t="s">
        <v>221</v>
      </c>
      <c r="G1141" s="75">
        <v>-5.4949999999999999E-3</v>
      </c>
      <c r="H1141" s="78">
        <f t="shared" si="54"/>
        <v>10469.52</v>
      </c>
      <c r="I1141" s="79">
        <v>-57.53</v>
      </c>
      <c r="J1141" s="8"/>
      <c r="K1141" s="80"/>
      <c r="L1141" s="80"/>
      <c r="M1141" s="81">
        <f t="shared" si="55"/>
        <v>11166</v>
      </c>
      <c r="N1141" s="81">
        <f t="shared" si="56"/>
        <v>-61.36</v>
      </c>
    </row>
    <row r="1142" spans="1:14" customFormat="1" ht="30" x14ac:dyDescent="0.25">
      <c r="A1142" s="42">
        <v>1107</v>
      </c>
      <c r="B1142" s="22" t="s">
        <v>944</v>
      </c>
      <c r="C1142" s="31">
        <v>21.3</v>
      </c>
      <c r="D1142" s="22" t="s">
        <v>483</v>
      </c>
      <c r="E1142" s="24" t="s">
        <v>572</v>
      </c>
      <c r="F1142" s="72" t="s">
        <v>485</v>
      </c>
      <c r="G1142" s="68">
        <v>1.06</v>
      </c>
      <c r="H1142" s="78">
        <f t="shared" si="54"/>
        <v>52.86</v>
      </c>
      <c r="I1142" s="79">
        <v>56.03</v>
      </c>
      <c r="J1142" s="8"/>
      <c r="K1142" s="80"/>
      <c r="L1142" s="80"/>
      <c r="M1142" s="81">
        <f t="shared" si="55"/>
        <v>56.38</v>
      </c>
      <c r="N1142" s="81">
        <f t="shared" si="56"/>
        <v>59.76</v>
      </c>
    </row>
    <row r="1143" spans="1:14" customFormat="1" ht="45" x14ac:dyDescent="0.25">
      <c r="A1143" s="42">
        <v>1108</v>
      </c>
      <c r="B1143" s="22" t="s">
        <v>944</v>
      </c>
      <c r="C1143" s="23">
        <v>22</v>
      </c>
      <c r="D1143" s="22" t="s">
        <v>489</v>
      </c>
      <c r="E1143" s="24" t="s">
        <v>490</v>
      </c>
      <c r="F1143" s="72" t="s">
        <v>19</v>
      </c>
      <c r="G1143" s="70">
        <v>3.5000000000000003E-2</v>
      </c>
      <c r="H1143" s="78">
        <f t="shared" si="54"/>
        <v>115737.43</v>
      </c>
      <c r="I1143" s="79">
        <v>4050.81</v>
      </c>
      <c r="J1143" s="8"/>
      <c r="K1143" s="80"/>
      <c r="L1143" s="80"/>
      <c r="M1143" s="81">
        <f t="shared" si="55"/>
        <v>123436.85</v>
      </c>
      <c r="N1143" s="81">
        <f t="shared" si="56"/>
        <v>4320.29</v>
      </c>
    </row>
    <row r="1144" spans="1:14" customFormat="1" ht="15" x14ac:dyDescent="0.25">
      <c r="A1144" s="42">
        <v>1109</v>
      </c>
      <c r="B1144" s="22" t="s">
        <v>944</v>
      </c>
      <c r="C1144" s="31">
        <v>22.1</v>
      </c>
      <c r="D1144" s="22" t="s">
        <v>479</v>
      </c>
      <c r="E1144" s="24" t="s">
        <v>480</v>
      </c>
      <c r="F1144" s="72" t="s">
        <v>221</v>
      </c>
      <c r="G1144" s="74">
        <v>-2.1839999999999998E-2</v>
      </c>
      <c r="H1144" s="78">
        <f t="shared" si="54"/>
        <v>10470.700000000001</v>
      </c>
      <c r="I1144" s="79">
        <v>-228.68</v>
      </c>
      <c r="J1144" s="8"/>
      <c r="K1144" s="80"/>
      <c r="L1144" s="80"/>
      <c r="M1144" s="81">
        <f t="shared" si="55"/>
        <v>11167.26</v>
      </c>
      <c r="N1144" s="81">
        <f t="shared" si="56"/>
        <v>-243.89</v>
      </c>
    </row>
    <row r="1145" spans="1:14" customFormat="1" ht="45" x14ac:dyDescent="0.25">
      <c r="A1145" s="42">
        <v>1110</v>
      </c>
      <c r="B1145" s="22" t="s">
        <v>944</v>
      </c>
      <c r="C1145" s="31">
        <v>22.2</v>
      </c>
      <c r="D1145" s="22" t="s">
        <v>486</v>
      </c>
      <c r="E1145" s="24" t="s">
        <v>573</v>
      </c>
      <c r="F1145" s="72" t="s">
        <v>488</v>
      </c>
      <c r="G1145" s="71">
        <v>53</v>
      </c>
      <c r="H1145" s="78">
        <f t="shared" si="54"/>
        <v>87.08</v>
      </c>
      <c r="I1145" s="79">
        <v>4615.0600000000004</v>
      </c>
      <c r="J1145" s="8"/>
      <c r="K1145" s="80"/>
      <c r="L1145" s="80"/>
      <c r="M1145" s="81">
        <f t="shared" si="55"/>
        <v>92.87</v>
      </c>
      <c r="N1145" s="81">
        <f t="shared" si="56"/>
        <v>4922.1099999999997</v>
      </c>
    </row>
    <row r="1146" spans="1:14" customFormat="1" ht="30" x14ac:dyDescent="0.25">
      <c r="A1146" s="42">
        <v>1111</v>
      </c>
      <c r="B1146" s="22" t="s">
        <v>944</v>
      </c>
      <c r="C1146" s="23">
        <v>23</v>
      </c>
      <c r="D1146" s="22" t="s">
        <v>492</v>
      </c>
      <c r="E1146" s="24" t="s">
        <v>493</v>
      </c>
      <c r="F1146" s="72" t="s">
        <v>19</v>
      </c>
      <c r="G1146" s="65">
        <v>0.41170000000000001</v>
      </c>
      <c r="H1146" s="78">
        <f t="shared" si="54"/>
        <v>31594.17</v>
      </c>
      <c r="I1146" s="79">
        <v>13007.32</v>
      </c>
      <c r="J1146" s="8"/>
      <c r="K1146" s="80"/>
      <c r="L1146" s="80"/>
      <c r="M1146" s="81">
        <f t="shared" si="55"/>
        <v>33695.97</v>
      </c>
      <c r="N1146" s="81">
        <f t="shared" si="56"/>
        <v>13872.63</v>
      </c>
    </row>
    <row r="1147" spans="1:14" customFormat="1" ht="30" x14ac:dyDescent="0.25">
      <c r="A1147" s="42">
        <v>1112</v>
      </c>
      <c r="B1147" s="22" t="s">
        <v>944</v>
      </c>
      <c r="C1147" s="23">
        <v>24</v>
      </c>
      <c r="D1147" s="22" t="s">
        <v>541</v>
      </c>
      <c r="E1147" s="24" t="s">
        <v>542</v>
      </c>
      <c r="F1147" s="72" t="s">
        <v>78</v>
      </c>
      <c r="G1147" s="70">
        <v>0.64700000000000002</v>
      </c>
      <c r="H1147" s="78">
        <f t="shared" si="54"/>
        <v>217754.33</v>
      </c>
      <c r="I1147" s="79">
        <v>140887.04999999999</v>
      </c>
      <c r="J1147" s="8"/>
      <c r="K1147" s="80"/>
      <c r="L1147" s="80"/>
      <c r="M1147" s="81">
        <f t="shared" si="55"/>
        <v>232240.42</v>
      </c>
      <c r="N1147" s="81">
        <f t="shared" si="56"/>
        <v>150259.54999999999</v>
      </c>
    </row>
    <row r="1148" spans="1:14" customFormat="1" ht="15" x14ac:dyDescent="0.25">
      <c r="A1148" s="42">
        <v>1113</v>
      </c>
      <c r="B1148" s="22" t="s">
        <v>944</v>
      </c>
      <c r="C1148" s="31">
        <v>24.1</v>
      </c>
      <c r="D1148" s="22" t="s">
        <v>544</v>
      </c>
      <c r="E1148" s="24" t="s">
        <v>545</v>
      </c>
      <c r="F1148" s="72" t="s">
        <v>41</v>
      </c>
      <c r="G1148" s="68">
        <v>-0.86</v>
      </c>
      <c r="H1148" s="78">
        <f t="shared" si="54"/>
        <v>3704.6</v>
      </c>
      <c r="I1148" s="79">
        <v>-3185.96</v>
      </c>
      <c r="J1148" s="8"/>
      <c r="K1148" s="80"/>
      <c r="L1148" s="80"/>
      <c r="M1148" s="81">
        <f t="shared" si="55"/>
        <v>3951.05</v>
      </c>
      <c r="N1148" s="81">
        <f t="shared" si="56"/>
        <v>-3397.9</v>
      </c>
    </row>
    <row r="1149" spans="1:14" customFormat="1" ht="15" x14ac:dyDescent="0.25">
      <c r="A1149" s="42">
        <v>1114</v>
      </c>
      <c r="B1149" s="22" t="s">
        <v>944</v>
      </c>
      <c r="C1149" s="31">
        <v>24.2</v>
      </c>
      <c r="D1149" s="22" t="s">
        <v>392</v>
      </c>
      <c r="E1149" s="24" t="s">
        <v>692</v>
      </c>
      <c r="F1149" s="72" t="s">
        <v>41</v>
      </c>
      <c r="G1149" s="68">
        <v>1.1399999999999999</v>
      </c>
      <c r="H1149" s="78">
        <f t="shared" si="54"/>
        <v>3946.93</v>
      </c>
      <c r="I1149" s="79">
        <v>4499.5</v>
      </c>
      <c r="J1149" s="8"/>
      <c r="K1149" s="80"/>
      <c r="L1149" s="80"/>
      <c r="M1149" s="81">
        <f t="shared" si="55"/>
        <v>4209.5</v>
      </c>
      <c r="N1149" s="81">
        <f t="shared" si="56"/>
        <v>4798.83</v>
      </c>
    </row>
    <row r="1150" spans="1:14" customFormat="1" ht="15" x14ac:dyDescent="0.25">
      <c r="A1150" s="42">
        <v>1115</v>
      </c>
      <c r="B1150" s="22" t="s">
        <v>944</v>
      </c>
      <c r="C1150" s="31">
        <v>24.3</v>
      </c>
      <c r="D1150" s="22" t="s">
        <v>547</v>
      </c>
      <c r="E1150" s="24" t="s">
        <v>974</v>
      </c>
      <c r="F1150" s="72" t="s">
        <v>41</v>
      </c>
      <c r="G1150" s="68">
        <v>0.05</v>
      </c>
      <c r="H1150" s="78">
        <f t="shared" si="54"/>
        <v>4496</v>
      </c>
      <c r="I1150" s="79">
        <v>224.8</v>
      </c>
      <c r="J1150" s="8"/>
      <c r="K1150" s="80"/>
      <c r="L1150" s="80"/>
      <c r="M1150" s="81">
        <f t="shared" si="55"/>
        <v>4795.1000000000004</v>
      </c>
      <c r="N1150" s="81">
        <f t="shared" si="56"/>
        <v>239.76</v>
      </c>
    </row>
    <row r="1151" spans="1:14" customFormat="1" ht="45" x14ac:dyDescent="0.25">
      <c r="A1151" s="42">
        <v>1116</v>
      </c>
      <c r="B1151" s="22" t="s">
        <v>944</v>
      </c>
      <c r="C1151" s="31">
        <v>24.4</v>
      </c>
      <c r="D1151" s="22" t="s">
        <v>547</v>
      </c>
      <c r="E1151" s="24" t="s">
        <v>975</v>
      </c>
      <c r="F1151" s="72" t="s">
        <v>41</v>
      </c>
      <c r="G1151" s="68">
        <v>0.05</v>
      </c>
      <c r="H1151" s="78">
        <f t="shared" si="54"/>
        <v>36.4</v>
      </c>
      <c r="I1151" s="79">
        <v>1.82</v>
      </c>
      <c r="J1151" s="8"/>
      <c r="K1151" s="80"/>
      <c r="L1151" s="80"/>
      <c r="M1151" s="81">
        <f t="shared" si="55"/>
        <v>38.82</v>
      </c>
      <c r="N1151" s="81">
        <f t="shared" si="56"/>
        <v>1.94</v>
      </c>
    </row>
    <row r="1152" spans="1:14" customFormat="1" ht="15" x14ac:dyDescent="0.25">
      <c r="A1152" s="42">
        <v>1117</v>
      </c>
      <c r="B1152" s="22" t="s">
        <v>944</v>
      </c>
      <c r="C1152" s="31">
        <v>24.5</v>
      </c>
      <c r="D1152" s="22" t="s">
        <v>360</v>
      </c>
      <c r="E1152" s="24" t="s">
        <v>361</v>
      </c>
      <c r="F1152" s="72" t="s">
        <v>41</v>
      </c>
      <c r="G1152" s="68">
        <v>0.06</v>
      </c>
      <c r="H1152" s="78">
        <f t="shared" si="54"/>
        <v>5002.83</v>
      </c>
      <c r="I1152" s="79">
        <v>300.17</v>
      </c>
      <c r="J1152" s="8"/>
      <c r="K1152" s="80"/>
      <c r="L1152" s="80"/>
      <c r="M1152" s="81">
        <f t="shared" si="55"/>
        <v>5335.64</v>
      </c>
      <c r="N1152" s="81">
        <f t="shared" si="56"/>
        <v>320.14</v>
      </c>
    </row>
    <row r="1153" spans="1:14" customFormat="1" ht="45" x14ac:dyDescent="0.25">
      <c r="A1153" s="42">
        <v>1118</v>
      </c>
      <c r="B1153" s="22" t="s">
        <v>944</v>
      </c>
      <c r="C1153" s="31">
        <v>24.6</v>
      </c>
      <c r="D1153" s="22" t="s">
        <v>551</v>
      </c>
      <c r="E1153" s="24" t="s">
        <v>552</v>
      </c>
      <c r="F1153" s="72" t="s">
        <v>156</v>
      </c>
      <c r="G1153" s="71">
        <v>8</v>
      </c>
      <c r="H1153" s="78">
        <f t="shared" si="54"/>
        <v>4055.04</v>
      </c>
      <c r="I1153" s="79">
        <v>32440.32</v>
      </c>
      <c r="J1153" s="8"/>
      <c r="K1153" s="80"/>
      <c r="L1153" s="80"/>
      <c r="M1153" s="81">
        <f t="shared" si="55"/>
        <v>4324.8</v>
      </c>
      <c r="N1153" s="81">
        <f t="shared" si="56"/>
        <v>34598.400000000001</v>
      </c>
    </row>
    <row r="1154" spans="1:14" customFormat="1" ht="45" x14ac:dyDescent="0.25">
      <c r="A1154" s="42">
        <v>1119</v>
      </c>
      <c r="B1154" s="22" t="s">
        <v>944</v>
      </c>
      <c r="C1154" s="31">
        <v>24.7</v>
      </c>
      <c r="D1154" s="22" t="s">
        <v>549</v>
      </c>
      <c r="E1154" s="24" t="s">
        <v>550</v>
      </c>
      <c r="F1154" s="72" t="s">
        <v>156</v>
      </c>
      <c r="G1154" s="71">
        <v>4</v>
      </c>
      <c r="H1154" s="78">
        <f t="shared" si="54"/>
        <v>2691.55</v>
      </c>
      <c r="I1154" s="79">
        <v>10766.2</v>
      </c>
      <c r="J1154" s="8"/>
      <c r="K1154" s="80"/>
      <c r="L1154" s="80"/>
      <c r="M1154" s="81">
        <f t="shared" si="55"/>
        <v>2870.61</v>
      </c>
      <c r="N1154" s="81">
        <f t="shared" si="56"/>
        <v>11482.44</v>
      </c>
    </row>
    <row r="1155" spans="1:14" customFormat="1" ht="30" x14ac:dyDescent="0.25">
      <c r="A1155" s="42">
        <v>1120</v>
      </c>
      <c r="B1155" s="22" t="s">
        <v>944</v>
      </c>
      <c r="C1155" s="31">
        <v>24.8</v>
      </c>
      <c r="D1155" s="22" t="s">
        <v>434</v>
      </c>
      <c r="E1155" s="24" t="s">
        <v>435</v>
      </c>
      <c r="F1155" s="72" t="s">
        <v>156</v>
      </c>
      <c r="G1155" s="71">
        <v>2</v>
      </c>
      <c r="H1155" s="78">
        <f t="shared" si="54"/>
        <v>491.79</v>
      </c>
      <c r="I1155" s="79">
        <v>983.57</v>
      </c>
      <c r="J1155" s="8"/>
      <c r="K1155" s="80"/>
      <c r="L1155" s="80"/>
      <c r="M1155" s="81">
        <f t="shared" si="55"/>
        <v>524.51</v>
      </c>
      <c r="N1155" s="81">
        <f t="shared" si="56"/>
        <v>1049.02</v>
      </c>
    </row>
    <row r="1156" spans="1:14" customFormat="1" ht="30" x14ac:dyDescent="0.25">
      <c r="A1156" s="42">
        <v>1121</v>
      </c>
      <c r="B1156" s="22" t="s">
        <v>944</v>
      </c>
      <c r="C1156" s="31">
        <v>24.9</v>
      </c>
      <c r="D1156" s="22" t="s">
        <v>436</v>
      </c>
      <c r="E1156" s="24" t="s">
        <v>437</v>
      </c>
      <c r="F1156" s="72" t="s">
        <v>156</v>
      </c>
      <c r="G1156" s="71">
        <v>8</v>
      </c>
      <c r="H1156" s="78">
        <f t="shared" si="54"/>
        <v>401.52</v>
      </c>
      <c r="I1156" s="79">
        <v>3212.13</v>
      </c>
      <c r="J1156" s="8"/>
      <c r="K1156" s="80"/>
      <c r="L1156" s="80"/>
      <c r="M1156" s="81">
        <f t="shared" si="55"/>
        <v>428.23</v>
      </c>
      <c r="N1156" s="81">
        <f t="shared" si="56"/>
        <v>3425.84</v>
      </c>
    </row>
    <row r="1157" spans="1:14" customFormat="1" ht="45" x14ac:dyDescent="0.25">
      <c r="A1157" s="42">
        <v>1122</v>
      </c>
      <c r="B1157" s="22" t="s">
        <v>944</v>
      </c>
      <c r="C1157" s="30">
        <v>24.1</v>
      </c>
      <c r="D1157" s="22" t="s">
        <v>947</v>
      </c>
      <c r="E1157" s="24" t="s">
        <v>948</v>
      </c>
      <c r="F1157" s="72" t="s">
        <v>97</v>
      </c>
      <c r="G1157" s="69">
        <v>0.9</v>
      </c>
      <c r="H1157" s="78">
        <f t="shared" si="54"/>
        <v>1575.37</v>
      </c>
      <c r="I1157" s="79">
        <v>1417.83</v>
      </c>
      <c r="J1157" s="8"/>
      <c r="K1157" s="80"/>
      <c r="L1157" s="80"/>
      <c r="M1157" s="81">
        <f t="shared" si="55"/>
        <v>1680.17</v>
      </c>
      <c r="N1157" s="81">
        <f t="shared" si="56"/>
        <v>1512.15</v>
      </c>
    </row>
    <row r="1158" spans="1:14" customFormat="1" ht="15" x14ac:dyDescent="0.25">
      <c r="A1158" s="42">
        <v>1123</v>
      </c>
      <c r="B1158" s="22" t="s">
        <v>944</v>
      </c>
      <c r="C1158" s="30">
        <v>24.11</v>
      </c>
      <c r="D1158" s="22" t="s">
        <v>534</v>
      </c>
      <c r="E1158" s="24" t="s">
        <v>619</v>
      </c>
      <c r="F1158" s="72" t="s">
        <v>156</v>
      </c>
      <c r="G1158" s="71">
        <v>3</v>
      </c>
      <c r="H1158" s="78">
        <f t="shared" si="54"/>
        <v>3668.61</v>
      </c>
      <c r="I1158" s="79">
        <v>11005.83</v>
      </c>
      <c r="J1158" s="8"/>
      <c r="K1158" s="80"/>
      <c r="L1158" s="80"/>
      <c r="M1158" s="81">
        <f t="shared" si="55"/>
        <v>3912.66</v>
      </c>
      <c r="N1158" s="81">
        <f t="shared" si="56"/>
        <v>11737.98</v>
      </c>
    </row>
    <row r="1159" spans="1:14" customFormat="1" ht="15" x14ac:dyDescent="0.25">
      <c r="A1159" s="42">
        <v>1124</v>
      </c>
      <c r="B1159" s="22" t="s">
        <v>944</v>
      </c>
      <c r="C1159" s="30">
        <v>24.12</v>
      </c>
      <c r="D1159" s="22" t="s">
        <v>440</v>
      </c>
      <c r="E1159" s="24" t="s">
        <v>949</v>
      </c>
      <c r="F1159" s="72" t="s">
        <v>221</v>
      </c>
      <c r="G1159" s="68">
        <v>0.04</v>
      </c>
      <c r="H1159" s="78">
        <f t="shared" si="54"/>
        <v>59931.75</v>
      </c>
      <c r="I1159" s="79">
        <v>2397.27</v>
      </c>
      <c r="J1159" s="8"/>
      <c r="K1159" s="80"/>
      <c r="L1159" s="80"/>
      <c r="M1159" s="81">
        <f t="shared" si="55"/>
        <v>63918.7</v>
      </c>
      <c r="N1159" s="81">
        <f t="shared" si="56"/>
        <v>2556.75</v>
      </c>
    </row>
    <row r="1160" spans="1:14" customFormat="1" ht="15" x14ac:dyDescent="0.25">
      <c r="A1160" s="42">
        <v>1125</v>
      </c>
      <c r="B1160" s="22" t="s">
        <v>944</v>
      </c>
      <c r="C1160" s="23">
        <v>25</v>
      </c>
      <c r="D1160" s="22" t="s">
        <v>458</v>
      </c>
      <c r="E1160" s="24" t="s">
        <v>976</v>
      </c>
      <c r="F1160" s="72" t="s">
        <v>221</v>
      </c>
      <c r="G1160" s="68">
        <v>0.15</v>
      </c>
      <c r="H1160" s="78">
        <f t="shared" si="54"/>
        <v>254108.6</v>
      </c>
      <c r="I1160" s="79">
        <v>38116.29</v>
      </c>
      <c r="J1160" s="8"/>
      <c r="K1160" s="80"/>
      <c r="L1160" s="80"/>
      <c r="M1160" s="81">
        <f t="shared" si="55"/>
        <v>271013.15000000002</v>
      </c>
      <c r="N1160" s="81">
        <f t="shared" si="56"/>
        <v>40651.97</v>
      </c>
    </row>
    <row r="1161" spans="1:14" customFormat="1" ht="30" x14ac:dyDescent="0.25">
      <c r="A1161" s="42">
        <v>1126</v>
      </c>
      <c r="B1161" s="22" t="s">
        <v>944</v>
      </c>
      <c r="C1161" s="31">
        <v>25.1</v>
      </c>
      <c r="D1161" s="22" t="s">
        <v>460</v>
      </c>
      <c r="E1161" s="24" t="s">
        <v>461</v>
      </c>
      <c r="F1161" s="72" t="s">
        <v>221</v>
      </c>
      <c r="G1161" s="68">
        <v>-0.15</v>
      </c>
      <c r="H1161" s="78">
        <f t="shared" si="54"/>
        <v>32275.73</v>
      </c>
      <c r="I1161" s="79">
        <v>-4841.3599999999997</v>
      </c>
      <c r="J1161" s="8"/>
      <c r="K1161" s="80"/>
      <c r="L1161" s="80"/>
      <c r="M1161" s="81">
        <f t="shared" si="55"/>
        <v>34422.870000000003</v>
      </c>
      <c r="N1161" s="81">
        <f t="shared" si="56"/>
        <v>-5163.43</v>
      </c>
    </row>
    <row r="1162" spans="1:14" customFormat="1" ht="60" x14ac:dyDescent="0.25">
      <c r="A1162" s="42">
        <v>1127</v>
      </c>
      <c r="B1162" s="22" t="s">
        <v>944</v>
      </c>
      <c r="C1162" s="31">
        <v>25.2</v>
      </c>
      <c r="D1162" s="22" t="s">
        <v>453</v>
      </c>
      <c r="E1162" s="24" t="s">
        <v>977</v>
      </c>
      <c r="F1162" s="72" t="s">
        <v>221</v>
      </c>
      <c r="G1162" s="68">
        <v>0.15</v>
      </c>
      <c r="H1162" s="78">
        <f t="shared" si="54"/>
        <v>47634.400000000001</v>
      </c>
      <c r="I1162" s="79">
        <v>7145.16</v>
      </c>
      <c r="J1162" s="8"/>
      <c r="K1162" s="80"/>
      <c r="L1162" s="80"/>
      <c r="M1162" s="81">
        <f t="shared" si="55"/>
        <v>50803.27</v>
      </c>
      <c r="N1162" s="81">
        <f t="shared" si="56"/>
        <v>7620.49</v>
      </c>
    </row>
    <row r="1163" spans="1:14" customFormat="1" ht="45" x14ac:dyDescent="0.25">
      <c r="A1163" s="42">
        <v>1128</v>
      </c>
      <c r="B1163" s="22" t="s">
        <v>944</v>
      </c>
      <c r="C1163" s="23">
        <v>26</v>
      </c>
      <c r="D1163" s="22" t="s">
        <v>560</v>
      </c>
      <c r="E1163" s="24" t="s">
        <v>870</v>
      </c>
      <c r="F1163" s="72" t="s">
        <v>44</v>
      </c>
      <c r="G1163" s="68">
        <v>0.03</v>
      </c>
      <c r="H1163" s="78">
        <f t="shared" si="54"/>
        <v>166589</v>
      </c>
      <c r="I1163" s="79">
        <v>4997.67</v>
      </c>
      <c r="J1163" s="8"/>
      <c r="K1163" s="80"/>
      <c r="L1163" s="80"/>
      <c r="M1163" s="81">
        <f t="shared" si="55"/>
        <v>177671.32</v>
      </c>
      <c r="N1163" s="81">
        <f t="shared" si="56"/>
        <v>5330.14</v>
      </c>
    </row>
    <row r="1164" spans="1:14" customFormat="1" ht="30" x14ac:dyDescent="0.25">
      <c r="A1164" s="42">
        <v>1129</v>
      </c>
      <c r="B1164" s="22" t="s">
        <v>944</v>
      </c>
      <c r="C1164" s="23">
        <v>27</v>
      </c>
      <c r="D1164" s="22" t="s">
        <v>726</v>
      </c>
      <c r="E1164" s="24" t="s">
        <v>727</v>
      </c>
      <c r="F1164" s="72" t="s">
        <v>44</v>
      </c>
      <c r="G1164" s="68">
        <v>-0.03</v>
      </c>
      <c r="H1164" s="78">
        <f t="shared" si="54"/>
        <v>61974.33</v>
      </c>
      <c r="I1164" s="79">
        <v>-1859.23</v>
      </c>
      <c r="J1164" s="8"/>
      <c r="K1164" s="80"/>
      <c r="L1164" s="80"/>
      <c r="M1164" s="81">
        <f t="shared" si="55"/>
        <v>66097.17</v>
      </c>
      <c r="N1164" s="81">
        <f t="shared" si="56"/>
        <v>-1982.92</v>
      </c>
    </row>
    <row r="1165" spans="1:14" customFormat="1" ht="30" x14ac:dyDescent="0.25">
      <c r="A1165" s="42">
        <v>1130</v>
      </c>
      <c r="B1165" s="22" t="s">
        <v>944</v>
      </c>
      <c r="C1165" s="23">
        <v>28</v>
      </c>
      <c r="D1165" s="22" t="s">
        <v>464</v>
      </c>
      <c r="E1165" s="24" t="s">
        <v>636</v>
      </c>
      <c r="F1165" s="72" t="s">
        <v>19</v>
      </c>
      <c r="G1165" s="70">
        <v>6.3E-2</v>
      </c>
      <c r="H1165" s="78">
        <f t="shared" si="54"/>
        <v>7229.37</v>
      </c>
      <c r="I1165" s="79">
        <v>455.45</v>
      </c>
      <c r="J1165" s="8"/>
      <c r="K1165" s="80"/>
      <c r="L1165" s="80"/>
      <c r="M1165" s="81">
        <f t="shared" si="55"/>
        <v>7710.3</v>
      </c>
      <c r="N1165" s="81">
        <f t="shared" si="56"/>
        <v>485.75</v>
      </c>
    </row>
    <row r="1166" spans="1:14" customFormat="1" ht="30" x14ac:dyDescent="0.25">
      <c r="A1166" s="42">
        <v>1131</v>
      </c>
      <c r="B1166" s="22" t="s">
        <v>944</v>
      </c>
      <c r="C1166" s="23">
        <v>29</v>
      </c>
      <c r="D1166" s="22" t="s">
        <v>728</v>
      </c>
      <c r="E1166" s="24" t="s">
        <v>729</v>
      </c>
      <c r="F1166" s="72" t="s">
        <v>19</v>
      </c>
      <c r="G1166" s="70">
        <v>6.3E-2</v>
      </c>
      <c r="H1166" s="78">
        <f t="shared" si="54"/>
        <v>5488.1</v>
      </c>
      <c r="I1166" s="79">
        <v>345.75</v>
      </c>
      <c r="J1166" s="8"/>
      <c r="K1166" s="80"/>
      <c r="L1166" s="80"/>
      <c r="M1166" s="81">
        <f t="shared" si="55"/>
        <v>5853.2</v>
      </c>
      <c r="N1166" s="81">
        <f t="shared" si="56"/>
        <v>368.75</v>
      </c>
    </row>
    <row r="1167" spans="1:14" customFormat="1" ht="30" x14ac:dyDescent="0.25">
      <c r="A1167" s="42">
        <v>1132</v>
      </c>
      <c r="B1167" s="22" t="s">
        <v>944</v>
      </c>
      <c r="C1167" s="23">
        <v>30</v>
      </c>
      <c r="D1167" s="22" t="s">
        <v>473</v>
      </c>
      <c r="E1167" s="24" t="s">
        <v>871</v>
      </c>
      <c r="F1167" s="72" t="s">
        <v>19</v>
      </c>
      <c r="G1167" s="70">
        <v>6.8000000000000005E-2</v>
      </c>
      <c r="H1167" s="78">
        <f t="shared" si="54"/>
        <v>38541.32</v>
      </c>
      <c r="I1167" s="79">
        <v>2620.81</v>
      </c>
      <c r="J1167" s="8"/>
      <c r="K1167" s="80"/>
      <c r="L1167" s="80"/>
      <c r="M1167" s="81">
        <f t="shared" si="55"/>
        <v>41105.279999999999</v>
      </c>
      <c r="N1167" s="81">
        <f t="shared" si="56"/>
        <v>2795.16</v>
      </c>
    </row>
    <row r="1168" spans="1:14" customFormat="1" ht="15" x14ac:dyDescent="0.25">
      <c r="A1168" s="42">
        <v>1133</v>
      </c>
      <c r="B1168" s="22" t="s">
        <v>944</v>
      </c>
      <c r="C1168" s="31">
        <v>30.1</v>
      </c>
      <c r="D1168" s="22" t="s">
        <v>360</v>
      </c>
      <c r="E1168" s="24" t="s">
        <v>361</v>
      </c>
      <c r="F1168" s="72" t="s">
        <v>41</v>
      </c>
      <c r="G1168" s="68">
        <v>0.14000000000000001</v>
      </c>
      <c r="H1168" s="78">
        <f t="shared" si="54"/>
        <v>5002.6400000000003</v>
      </c>
      <c r="I1168" s="79">
        <v>700.37</v>
      </c>
      <c r="J1168" s="8"/>
      <c r="K1168" s="80"/>
      <c r="L1168" s="80"/>
      <c r="M1168" s="81">
        <f t="shared" si="55"/>
        <v>5335.44</v>
      </c>
      <c r="N1168" s="81">
        <f t="shared" si="56"/>
        <v>746.96</v>
      </c>
    </row>
    <row r="1169" spans="1:14" customFormat="1" ht="15" x14ac:dyDescent="0.25">
      <c r="A1169" s="42">
        <v>1134</v>
      </c>
      <c r="B1169" s="22" t="s">
        <v>944</v>
      </c>
      <c r="C1169" s="23">
        <v>31</v>
      </c>
      <c r="D1169" s="22" t="s">
        <v>473</v>
      </c>
      <c r="E1169" s="24" t="s">
        <v>872</v>
      </c>
      <c r="F1169" s="72" t="s">
        <v>19</v>
      </c>
      <c r="G1169" s="70">
        <v>6.8000000000000005E-2</v>
      </c>
      <c r="H1169" s="78">
        <f t="shared" si="54"/>
        <v>38541.32</v>
      </c>
      <c r="I1169" s="79">
        <v>2620.81</v>
      </c>
      <c r="J1169" s="8"/>
      <c r="K1169" s="80"/>
      <c r="L1169" s="80"/>
      <c r="M1169" s="81">
        <f t="shared" si="55"/>
        <v>41105.279999999999</v>
      </c>
      <c r="N1169" s="81">
        <f t="shared" si="56"/>
        <v>2795.16</v>
      </c>
    </row>
    <row r="1170" spans="1:14" customFormat="1" ht="15" x14ac:dyDescent="0.25">
      <c r="A1170" s="42">
        <v>1135</v>
      </c>
      <c r="B1170" s="22" t="s">
        <v>944</v>
      </c>
      <c r="C1170" s="31">
        <v>31.1</v>
      </c>
      <c r="D1170" s="22" t="s">
        <v>360</v>
      </c>
      <c r="E1170" s="24" t="s">
        <v>361</v>
      </c>
      <c r="F1170" s="72" t="s">
        <v>41</v>
      </c>
      <c r="G1170" s="68">
        <v>0.14000000000000001</v>
      </c>
      <c r="H1170" s="78">
        <f t="shared" si="54"/>
        <v>5002.6400000000003</v>
      </c>
      <c r="I1170" s="79">
        <v>700.37</v>
      </c>
      <c r="J1170" s="8"/>
      <c r="K1170" s="80"/>
      <c r="L1170" s="80"/>
      <c r="M1170" s="81">
        <f t="shared" si="55"/>
        <v>5335.44</v>
      </c>
      <c r="N1170" s="81">
        <f t="shared" si="56"/>
        <v>746.96</v>
      </c>
    </row>
    <row r="1171" spans="1:14" customFormat="1" ht="45" x14ac:dyDescent="0.25">
      <c r="A1171" s="42">
        <v>1136</v>
      </c>
      <c r="B1171" s="22" t="s">
        <v>944</v>
      </c>
      <c r="C1171" s="23">
        <v>32</v>
      </c>
      <c r="D1171" s="22" t="s">
        <v>574</v>
      </c>
      <c r="E1171" s="24" t="s">
        <v>978</v>
      </c>
      <c r="F1171" s="72" t="s">
        <v>19</v>
      </c>
      <c r="G1171" s="70">
        <v>6.8000000000000005E-2</v>
      </c>
      <c r="H1171" s="78">
        <f t="shared" si="54"/>
        <v>10273.82</v>
      </c>
      <c r="I1171" s="79">
        <v>698.62</v>
      </c>
      <c r="J1171" s="8"/>
      <c r="K1171" s="80"/>
      <c r="L1171" s="80"/>
      <c r="M1171" s="81">
        <f t="shared" si="55"/>
        <v>10957.28</v>
      </c>
      <c r="N1171" s="81">
        <f t="shared" si="56"/>
        <v>745.1</v>
      </c>
    </row>
    <row r="1172" spans="1:14" customFormat="1" ht="15" x14ac:dyDescent="0.25">
      <c r="A1172" s="42">
        <v>1137</v>
      </c>
      <c r="B1172" s="22" t="s">
        <v>944</v>
      </c>
      <c r="C1172" s="31">
        <v>32.1</v>
      </c>
      <c r="D1172" s="22" t="s">
        <v>979</v>
      </c>
      <c r="E1172" s="24" t="s">
        <v>980</v>
      </c>
      <c r="F1172" s="72" t="s">
        <v>488</v>
      </c>
      <c r="G1172" s="65">
        <v>-1.8768</v>
      </c>
      <c r="H1172" s="78">
        <f t="shared" si="54"/>
        <v>88.02</v>
      </c>
      <c r="I1172" s="79">
        <v>-165.2</v>
      </c>
      <c r="J1172" s="8"/>
      <c r="K1172" s="80"/>
      <c r="L1172" s="80"/>
      <c r="M1172" s="81">
        <f t="shared" si="55"/>
        <v>93.88</v>
      </c>
      <c r="N1172" s="81">
        <f t="shared" si="56"/>
        <v>-176.19</v>
      </c>
    </row>
    <row r="1173" spans="1:14" customFormat="1" ht="30" x14ac:dyDescent="0.25">
      <c r="A1173" s="42">
        <v>1138</v>
      </c>
      <c r="B1173" s="22" t="s">
        <v>944</v>
      </c>
      <c r="C1173" s="31">
        <v>32.200000000000003</v>
      </c>
      <c r="D1173" s="22" t="s">
        <v>981</v>
      </c>
      <c r="E1173" s="24" t="s">
        <v>982</v>
      </c>
      <c r="F1173" s="72" t="s">
        <v>488</v>
      </c>
      <c r="G1173" s="68">
        <v>16.32</v>
      </c>
      <c r="H1173" s="78">
        <f t="shared" si="54"/>
        <v>267.11</v>
      </c>
      <c r="I1173" s="79">
        <v>4359.28</v>
      </c>
      <c r="J1173" s="8"/>
      <c r="K1173" s="80"/>
      <c r="L1173" s="80"/>
      <c r="M1173" s="81">
        <f t="shared" si="55"/>
        <v>284.88</v>
      </c>
      <c r="N1173" s="81">
        <f t="shared" si="56"/>
        <v>4649.24</v>
      </c>
    </row>
    <row r="1174" spans="1:14" customFormat="1" ht="45" x14ac:dyDescent="0.25">
      <c r="A1174" s="42">
        <v>1139</v>
      </c>
      <c r="B1174" s="22" t="s">
        <v>944</v>
      </c>
      <c r="C1174" s="23">
        <v>33</v>
      </c>
      <c r="D1174" s="22" t="s">
        <v>574</v>
      </c>
      <c r="E1174" s="24" t="s">
        <v>983</v>
      </c>
      <c r="F1174" s="72" t="s">
        <v>19</v>
      </c>
      <c r="G1174" s="70">
        <v>0.45200000000000001</v>
      </c>
      <c r="H1174" s="78">
        <f t="shared" si="54"/>
        <v>10265.58</v>
      </c>
      <c r="I1174" s="79">
        <v>4640.04</v>
      </c>
      <c r="J1174" s="8"/>
      <c r="K1174" s="80"/>
      <c r="L1174" s="80"/>
      <c r="M1174" s="81">
        <f t="shared" si="55"/>
        <v>10948.5</v>
      </c>
      <c r="N1174" s="81">
        <f t="shared" si="56"/>
        <v>4948.72</v>
      </c>
    </row>
    <row r="1175" spans="1:14" customFormat="1" ht="15" x14ac:dyDescent="0.25">
      <c r="A1175" s="42">
        <v>1140</v>
      </c>
      <c r="B1175" s="22" t="s">
        <v>944</v>
      </c>
      <c r="C1175" s="31">
        <v>33.1</v>
      </c>
      <c r="D1175" s="22" t="s">
        <v>979</v>
      </c>
      <c r="E1175" s="24" t="s">
        <v>980</v>
      </c>
      <c r="F1175" s="72" t="s">
        <v>488</v>
      </c>
      <c r="G1175" s="65">
        <v>-12.475199999999999</v>
      </c>
      <c r="H1175" s="78">
        <f t="shared" si="54"/>
        <v>88.01</v>
      </c>
      <c r="I1175" s="79">
        <v>-1098</v>
      </c>
      <c r="J1175" s="8"/>
      <c r="K1175" s="80"/>
      <c r="L1175" s="80"/>
      <c r="M1175" s="81">
        <f t="shared" si="55"/>
        <v>93.86</v>
      </c>
      <c r="N1175" s="81">
        <f t="shared" si="56"/>
        <v>-1170.92</v>
      </c>
    </row>
    <row r="1176" spans="1:14" customFormat="1" ht="30" x14ac:dyDescent="0.25">
      <c r="A1176" s="42">
        <v>1141</v>
      </c>
      <c r="B1176" s="22" t="s">
        <v>944</v>
      </c>
      <c r="C1176" s="31">
        <v>33.200000000000003</v>
      </c>
      <c r="D1176" s="22" t="s">
        <v>981</v>
      </c>
      <c r="E1176" s="24" t="s">
        <v>982</v>
      </c>
      <c r="F1176" s="72" t="s">
        <v>488</v>
      </c>
      <c r="G1176" s="68">
        <v>108.48</v>
      </c>
      <c r="H1176" s="78">
        <f t="shared" si="54"/>
        <v>267.11</v>
      </c>
      <c r="I1176" s="79">
        <v>28976.54</v>
      </c>
      <c r="J1176" s="8"/>
      <c r="K1176" s="80"/>
      <c r="L1176" s="80"/>
      <c r="M1176" s="81">
        <f t="shared" si="55"/>
        <v>284.88</v>
      </c>
      <c r="N1176" s="81">
        <f t="shared" si="56"/>
        <v>30903.78</v>
      </c>
    </row>
    <row r="1177" spans="1:14" customFormat="1" ht="45" x14ac:dyDescent="0.25">
      <c r="A1177" s="42">
        <v>1142</v>
      </c>
      <c r="B1177" s="22" t="s">
        <v>944</v>
      </c>
      <c r="C1177" s="23">
        <v>34</v>
      </c>
      <c r="D1177" s="22" t="s">
        <v>578</v>
      </c>
      <c r="E1177" s="24" t="s">
        <v>984</v>
      </c>
      <c r="F1177" s="72" t="s">
        <v>57</v>
      </c>
      <c r="G1177" s="69">
        <v>22.1</v>
      </c>
      <c r="H1177" s="78">
        <f t="shared" si="54"/>
        <v>1493.19</v>
      </c>
      <c r="I1177" s="79">
        <v>32999.58</v>
      </c>
      <c r="J1177" s="8"/>
      <c r="K1177" s="80"/>
      <c r="L1177" s="80"/>
      <c r="M1177" s="81">
        <f t="shared" si="55"/>
        <v>1592.52</v>
      </c>
      <c r="N1177" s="81">
        <f t="shared" si="56"/>
        <v>35194.69</v>
      </c>
    </row>
    <row r="1178" spans="1:14" customFormat="1" ht="15" x14ac:dyDescent="0.25">
      <c r="A1178" s="42">
        <v>1143</v>
      </c>
      <c r="B1178" s="22" t="s">
        <v>944</v>
      </c>
      <c r="C1178" s="31">
        <v>34.1</v>
      </c>
      <c r="D1178" s="22" t="s">
        <v>580</v>
      </c>
      <c r="E1178" s="24" t="s">
        <v>581</v>
      </c>
      <c r="F1178" s="72" t="s">
        <v>57</v>
      </c>
      <c r="G1178" s="68">
        <v>-24.31</v>
      </c>
      <c r="H1178" s="78">
        <f t="shared" si="54"/>
        <v>76.94</v>
      </c>
      <c r="I1178" s="79">
        <v>-1870.3</v>
      </c>
      <c r="J1178" s="8"/>
      <c r="K1178" s="80"/>
      <c r="L1178" s="80"/>
      <c r="M1178" s="81">
        <f t="shared" si="55"/>
        <v>82.06</v>
      </c>
      <c r="N1178" s="81">
        <f t="shared" si="56"/>
        <v>-1994.88</v>
      </c>
    </row>
    <row r="1179" spans="1:14" customFormat="1" ht="15" x14ac:dyDescent="0.25">
      <c r="A1179" s="42">
        <v>1144</v>
      </c>
      <c r="B1179" s="22" t="s">
        <v>944</v>
      </c>
      <c r="C1179" s="31">
        <v>34.200000000000003</v>
      </c>
      <c r="D1179" s="22" t="s">
        <v>582</v>
      </c>
      <c r="E1179" s="24" t="s">
        <v>583</v>
      </c>
      <c r="F1179" s="72" t="s">
        <v>57</v>
      </c>
      <c r="G1179" s="68">
        <v>24.31</v>
      </c>
      <c r="H1179" s="78">
        <f t="shared" si="54"/>
        <v>40.19</v>
      </c>
      <c r="I1179" s="79">
        <v>977</v>
      </c>
      <c r="J1179" s="8"/>
      <c r="K1179" s="80"/>
      <c r="L1179" s="80"/>
      <c r="M1179" s="81">
        <f t="shared" si="55"/>
        <v>42.86</v>
      </c>
      <c r="N1179" s="81">
        <f t="shared" si="56"/>
        <v>1041.93</v>
      </c>
    </row>
    <row r="1180" spans="1:14" customFormat="1" ht="30" x14ac:dyDescent="0.25">
      <c r="A1180" s="42">
        <v>1145</v>
      </c>
      <c r="B1180" s="22" t="s">
        <v>944</v>
      </c>
      <c r="C1180" s="23">
        <v>35</v>
      </c>
      <c r="D1180" s="22" t="s">
        <v>954</v>
      </c>
      <c r="E1180" s="24" t="s">
        <v>985</v>
      </c>
      <c r="F1180" s="72" t="s">
        <v>14</v>
      </c>
      <c r="G1180" s="70">
        <v>2.3E-2</v>
      </c>
      <c r="H1180" s="78">
        <f t="shared" si="54"/>
        <v>4082001.74</v>
      </c>
      <c r="I1180" s="79">
        <v>93886.04</v>
      </c>
      <c r="J1180" s="8"/>
      <c r="K1180" s="80"/>
      <c r="L1180" s="80"/>
      <c r="M1180" s="81">
        <f t="shared" si="55"/>
        <v>4353556.5199999996</v>
      </c>
      <c r="N1180" s="81">
        <f t="shared" si="56"/>
        <v>100131.8</v>
      </c>
    </row>
    <row r="1181" spans="1:14" customFormat="1" ht="15" x14ac:dyDescent="0.25">
      <c r="A1181" s="42">
        <v>1146</v>
      </c>
      <c r="B1181" s="22" t="s">
        <v>944</v>
      </c>
      <c r="C1181" s="31">
        <v>35.1</v>
      </c>
      <c r="D1181" s="22" t="s">
        <v>396</v>
      </c>
      <c r="E1181" s="24" t="s">
        <v>397</v>
      </c>
      <c r="F1181" s="72" t="s">
        <v>41</v>
      </c>
      <c r="G1181" s="65">
        <v>-2.3344999999999998</v>
      </c>
      <c r="H1181" s="78">
        <f t="shared" si="54"/>
        <v>3874.26</v>
      </c>
      <c r="I1181" s="79">
        <v>-9044.4500000000007</v>
      </c>
      <c r="J1181" s="8"/>
      <c r="K1181" s="80"/>
      <c r="L1181" s="80"/>
      <c r="M1181" s="81">
        <f t="shared" si="55"/>
        <v>4131.99</v>
      </c>
      <c r="N1181" s="81">
        <f t="shared" si="56"/>
        <v>-9646.1299999999992</v>
      </c>
    </row>
    <row r="1182" spans="1:14" customFormat="1" ht="15" x14ac:dyDescent="0.25">
      <c r="A1182" s="42">
        <v>1147</v>
      </c>
      <c r="B1182" s="22" t="s">
        <v>944</v>
      </c>
      <c r="C1182" s="31">
        <v>35.200000000000003</v>
      </c>
      <c r="D1182" s="22" t="s">
        <v>398</v>
      </c>
      <c r="E1182" s="24" t="s">
        <v>399</v>
      </c>
      <c r="F1182" s="72" t="s">
        <v>41</v>
      </c>
      <c r="G1182" s="68">
        <v>2.33</v>
      </c>
      <c r="H1182" s="78">
        <f t="shared" si="54"/>
        <v>4996.8500000000004</v>
      </c>
      <c r="I1182" s="79">
        <v>11642.66</v>
      </c>
      <c r="J1182" s="8"/>
      <c r="K1182" s="80"/>
      <c r="L1182" s="80"/>
      <c r="M1182" s="81">
        <f t="shared" si="55"/>
        <v>5329.26</v>
      </c>
      <c r="N1182" s="81">
        <f t="shared" si="56"/>
        <v>12417.18</v>
      </c>
    </row>
    <row r="1183" spans="1:14" customFormat="1" ht="15" x14ac:dyDescent="0.25">
      <c r="A1183" s="42">
        <v>1148</v>
      </c>
      <c r="B1183" s="22" t="s">
        <v>944</v>
      </c>
      <c r="C1183" s="31">
        <v>35.299999999999997</v>
      </c>
      <c r="D1183" s="22" t="s">
        <v>398</v>
      </c>
      <c r="E1183" s="24" t="s">
        <v>956</v>
      </c>
      <c r="F1183" s="72" t="s">
        <v>41</v>
      </c>
      <c r="G1183" s="68">
        <v>2.33</v>
      </c>
      <c r="H1183" s="78">
        <f t="shared" si="54"/>
        <v>83.31</v>
      </c>
      <c r="I1183" s="79">
        <v>194.12</v>
      </c>
      <c r="J1183" s="8"/>
      <c r="K1183" s="80"/>
      <c r="L1183" s="80"/>
      <c r="M1183" s="81">
        <f t="shared" si="55"/>
        <v>88.85</v>
      </c>
      <c r="N1183" s="81">
        <f t="shared" si="56"/>
        <v>207.02</v>
      </c>
    </row>
    <row r="1184" spans="1:14" customFormat="1" ht="30" x14ac:dyDescent="0.25">
      <c r="A1184" s="42">
        <v>1149</v>
      </c>
      <c r="B1184" s="22" t="s">
        <v>944</v>
      </c>
      <c r="C1184" s="31">
        <v>35.4</v>
      </c>
      <c r="D1184" s="22" t="s">
        <v>957</v>
      </c>
      <c r="E1184" s="24" t="s">
        <v>958</v>
      </c>
      <c r="F1184" s="72" t="s">
        <v>221</v>
      </c>
      <c r="G1184" s="65">
        <v>3.2399999999999998E-2</v>
      </c>
      <c r="H1184" s="78">
        <f t="shared" si="54"/>
        <v>55192.28</v>
      </c>
      <c r="I1184" s="79">
        <v>1788.23</v>
      </c>
      <c r="J1184" s="8"/>
      <c r="K1184" s="80"/>
      <c r="L1184" s="80"/>
      <c r="M1184" s="81">
        <f t="shared" si="55"/>
        <v>58863.94</v>
      </c>
      <c r="N1184" s="81">
        <f t="shared" si="56"/>
        <v>1907.19</v>
      </c>
    </row>
    <row r="1185" spans="1:14" customFormat="1" ht="30" x14ac:dyDescent="0.25">
      <c r="A1185" s="42">
        <v>1150</v>
      </c>
      <c r="B1185" s="22" t="s">
        <v>944</v>
      </c>
      <c r="C1185" s="31">
        <v>35.5</v>
      </c>
      <c r="D1185" s="22" t="s">
        <v>959</v>
      </c>
      <c r="E1185" s="24" t="s">
        <v>960</v>
      </c>
      <c r="F1185" s="72" t="s">
        <v>221</v>
      </c>
      <c r="G1185" s="65">
        <v>6.3E-3</v>
      </c>
      <c r="H1185" s="78">
        <f t="shared" si="54"/>
        <v>34866.67</v>
      </c>
      <c r="I1185" s="79">
        <v>219.66</v>
      </c>
      <c r="J1185" s="8"/>
      <c r="K1185" s="80"/>
      <c r="L1185" s="80"/>
      <c r="M1185" s="81">
        <f t="shared" si="55"/>
        <v>37186.17</v>
      </c>
      <c r="N1185" s="81">
        <f t="shared" si="56"/>
        <v>234.27</v>
      </c>
    </row>
    <row r="1186" spans="1:14" customFormat="1" ht="45" x14ac:dyDescent="0.25">
      <c r="A1186" s="42">
        <v>1151</v>
      </c>
      <c r="B1186" s="22" t="s">
        <v>944</v>
      </c>
      <c r="C1186" s="23">
        <v>36</v>
      </c>
      <c r="D1186" s="22" t="s">
        <v>366</v>
      </c>
      <c r="E1186" s="24" t="s">
        <v>961</v>
      </c>
      <c r="F1186" s="72" t="s">
        <v>196</v>
      </c>
      <c r="G1186" s="65">
        <v>4.1999999999999997E-3</v>
      </c>
      <c r="H1186" s="78">
        <f t="shared" si="54"/>
        <v>333383.33</v>
      </c>
      <c r="I1186" s="79">
        <v>1400.21</v>
      </c>
      <c r="J1186" s="8"/>
      <c r="K1186" s="80"/>
      <c r="L1186" s="80"/>
      <c r="M1186" s="81">
        <f t="shared" si="55"/>
        <v>355561.62</v>
      </c>
      <c r="N1186" s="81">
        <f t="shared" si="56"/>
        <v>1493.36</v>
      </c>
    </row>
    <row r="1187" spans="1:14" customFormat="1" ht="30" x14ac:dyDescent="0.25">
      <c r="A1187" s="42">
        <v>1152</v>
      </c>
      <c r="B1187" s="22" t="s">
        <v>944</v>
      </c>
      <c r="C1187" s="31">
        <v>36.1</v>
      </c>
      <c r="D1187" s="22" t="s">
        <v>962</v>
      </c>
      <c r="E1187" s="24" t="s">
        <v>963</v>
      </c>
      <c r="F1187" s="72" t="s">
        <v>964</v>
      </c>
      <c r="G1187" s="70">
        <v>0.42299999999999999</v>
      </c>
      <c r="H1187" s="78">
        <f t="shared" si="54"/>
        <v>3231.68</v>
      </c>
      <c r="I1187" s="79">
        <v>1367</v>
      </c>
      <c r="J1187" s="8"/>
      <c r="K1187" s="80"/>
      <c r="L1187" s="80"/>
      <c r="M1187" s="81">
        <f t="shared" si="55"/>
        <v>3446.67</v>
      </c>
      <c r="N1187" s="81">
        <f t="shared" si="56"/>
        <v>1457.94</v>
      </c>
    </row>
    <row r="1188" spans="1:14" customFormat="1" ht="45" x14ac:dyDescent="0.25">
      <c r="A1188" s="42">
        <v>1153</v>
      </c>
      <c r="B1188" s="22" t="s">
        <v>944</v>
      </c>
      <c r="C1188" s="23">
        <v>37</v>
      </c>
      <c r="D1188" s="22" t="s">
        <v>967</v>
      </c>
      <c r="E1188" s="24" t="s">
        <v>968</v>
      </c>
      <c r="F1188" s="72" t="s">
        <v>19</v>
      </c>
      <c r="G1188" s="70">
        <v>8.5000000000000006E-2</v>
      </c>
      <c r="H1188" s="78">
        <f t="shared" si="54"/>
        <v>323682.12</v>
      </c>
      <c r="I1188" s="79">
        <v>27512.98</v>
      </c>
      <c r="J1188" s="8"/>
      <c r="K1188" s="80"/>
      <c r="L1188" s="80"/>
      <c r="M1188" s="81">
        <f t="shared" si="55"/>
        <v>345215.04</v>
      </c>
      <c r="N1188" s="81">
        <f t="shared" si="56"/>
        <v>29343.279999999999</v>
      </c>
    </row>
    <row r="1189" spans="1:14" customFormat="1" ht="15" x14ac:dyDescent="0.25">
      <c r="A1189" s="42">
        <v>1154</v>
      </c>
      <c r="B1189" s="22" t="s">
        <v>944</v>
      </c>
      <c r="C1189" s="31">
        <v>37.1</v>
      </c>
      <c r="D1189" s="22" t="s">
        <v>969</v>
      </c>
      <c r="E1189" s="24" t="s">
        <v>970</v>
      </c>
      <c r="F1189" s="72" t="s">
        <v>221</v>
      </c>
      <c r="G1189" s="65">
        <v>-4.0800000000000003E-2</v>
      </c>
      <c r="H1189" s="78">
        <f t="shared" si="54"/>
        <v>128672.06</v>
      </c>
      <c r="I1189" s="79">
        <v>-5249.82</v>
      </c>
      <c r="J1189" s="8"/>
      <c r="K1189" s="80"/>
      <c r="L1189" s="80"/>
      <c r="M1189" s="81">
        <f t="shared" si="55"/>
        <v>137231.96</v>
      </c>
      <c r="N1189" s="81">
        <f t="shared" si="56"/>
        <v>-5599.06</v>
      </c>
    </row>
    <row r="1190" spans="1:14" customFormat="1" ht="15" x14ac:dyDescent="0.25">
      <c r="A1190" s="42">
        <v>1155</v>
      </c>
      <c r="B1190" s="22" t="s">
        <v>944</v>
      </c>
      <c r="C1190" s="31">
        <v>37.200000000000003</v>
      </c>
      <c r="D1190" s="22" t="s">
        <v>986</v>
      </c>
      <c r="E1190" s="24" t="s">
        <v>987</v>
      </c>
      <c r="F1190" s="72" t="s">
        <v>57</v>
      </c>
      <c r="G1190" s="69">
        <v>8.5</v>
      </c>
      <c r="H1190" s="78">
        <f t="shared" si="54"/>
        <v>502.06</v>
      </c>
      <c r="I1190" s="79">
        <v>4267.5</v>
      </c>
      <c r="J1190" s="8"/>
      <c r="K1190" s="80"/>
      <c r="L1190" s="80"/>
      <c r="M1190" s="81">
        <f t="shared" si="55"/>
        <v>535.46</v>
      </c>
      <c r="N1190" s="81">
        <f t="shared" si="56"/>
        <v>4551.41</v>
      </c>
    </row>
    <row r="1191" spans="1:14" customFormat="1" ht="30" x14ac:dyDescent="0.25">
      <c r="A1191" s="42">
        <v>1156</v>
      </c>
      <c r="B1191" s="22" t="s">
        <v>944</v>
      </c>
      <c r="C1191" s="23">
        <v>38</v>
      </c>
      <c r="D1191" s="22" t="s">
        <v>492</v>
      </c>
      <c r="E1191" s="24" t="s">
        <v>493</v>
      </c>
      <c r="F1191" s="72" t="s">
        <v>19</v>
      </c>
      <c r="G1191" s="65">
        <v>0.1386</v>
      </c>
      <c r="H1191" s="78">
        <f t="shared" si="54"/>
        <v>31596.1</v>
      </c>
      <c r="I1191" s="79">
        <v>4379.22</v>
      </c>
      <c r="J1191" s="8"/>
      <c r="K1191" s="80"/>
      <c r="L1191" s="80"/>
      <c r="M1191" s="81">
        <f t="shared" si="55"/>
        <v>33698.03</v>
      </c>
      <c r="N1191" s="81">
        <f t="shared" si="56"/>
        <v>4670.55</v>
      </c>
    </row>
    <row r="1192" spans="1:14" customFormat="1" ht="30" x14ac:dyDescent="0.25">
      <c r="A1192" s="42">
        <v>1157</v>
      </c>
      <c r="B1192" s="22" t="s">
        <v>944</v>
      </c>
      <c r="C1192" s="23">
        <v>39</v>
      </c>
      <c r="D1192" s="22" t="s">
        <v>874</v>
      </c>
      <c r="E1192" s="24" t="s">
        <v>875</v>
      </c>
      <c r="F1192" s="72" t="s">
        <v>41</v>
      </c>
      <c r="G1192" s="69">
        <v>2.6</v>
      </c>
      <c r="H1192" s="78">
        <f t="shared" si="54"/>
        <v>2797.88</v>
      </c>
      <c r="I1192" s="79">
        <v>7274.5</v>
      </c>
      <c r="J1192" s="8"/>
      <c r="K1192" s="80"/>
      <c r="L1192" s="80"/>
      <c r="M1192" s="81">
        <f t="shared" si="55"/>
        <v>2984.01</v>
      </c>
      <c r="N1192" s="81">
        <f t="shared" si="56"/>
        <v>7758.43</v>
      </c>
    </row>
    <row r="1193" spans="1:14" customFormat="1" ht="15" x14ac:dyDescent="0.25">
      <c r="A1193" s="42">
        <v>1158</v>
      </c>
      <c r="B1193" s="22" t="s">
        <v>944</v>
      </c>
      <c r="C1193" s="31">
        <v>39.1</v>
      </c>
      <c r="D1193" s="22" t="s">
        <v>515</v>
      </c>
      <c r="E1193" s="24" t="s">
        <v>516</v>
      </c>
      <c r="F1193" s="72" t="s">
        <v>41</v>
      </c>
      <c r="G1193" s="68">
        <v>3.12</v>
      </c>
      <c r="H1193" s="78">
        <f t="shared" si="54"/>
        <v>935.75</v>
      </c>
      <c r="I1193" s="79">
        <v>2919.54</v>
      </c>
      <c r="J1193" s="8"/>
      <c r="K1193" s="80"/>
      <c r="L1193" s="80"/>
      <c r="M1193" s="81">
        <f t="shared" si="55"/>
        <v>998</v>
      </c>
      <c r="N1193" s="81">
        <f t="shared" si="56"/>
        <v>3113.76</v>
      </c>
    </row>
    <row r="1194" spans="1:14" customFormat="1" ht="30" x14ac:dyDescent="0.25">
      <c r="A1194" s="42">
        <v>1159</v>
      </c>
      <c r="B1194" s="22" t="s">
        <v>944</v>
      </c>
      <c r="C1194" s="23">
        <v>40</v>
      </c>
      <c r="D1194" s="22" t="s">
        <v>324</v>
      </c>
      <c r="E1194" s="24" t="s">
        <v>876</v>
      </c>
      <c r="F1194" s="72" t="s">
        <v>14</v>
      </c>
      <c r="G1194" s="70">
        <v>2.7E-2</v>
      </c>
      <c r="H1194" s="78">
        <f t="shared" si="54"/>
        <v>295673.7</v>
      </c>
      <c r="I1194" s="79">
        <v>7983.19</v>
      </c>
      <c r="J1194" s="8"/>
      <c r="K1194" s="80"/>
      <c r="L1194" s="80"/>
      <c r="M1194" s="81">
        <f t="shared" si="55"/>
        <v>315343.37</v>
      </c>
      <c r="N1194" s="81">
        <f t="shared" si="56"/>
        <v>8514.27</v>
      </c>
    </row>
    <row r="1195" spans="1:14" customFormat="1" ht="30" x14ac:dyDescent="0.25">
      <c r="A1195" s="42">
        <v>1160</v>
      </c>
      <c r="B1195" s="22" t="s">
        <v>944</v>
      </c>
      <c r="C1195" s="31">
        <v>40.1</v>
      </c>
      <c r="D1195" s="22" t="s">
        <v>556</v>
      </c>
      <c r="E1195" s="24" t="s">
        <v>877</v>
      </c>
      <c r="F1195" s="72" t="s">
        <v>156</v>
      </c>
      <c r="G1195" s="71">
        <v>3</v>
      </c>
      <c r="H1195" s="78">
        <f t="shared" si="54"/>
        <v>7736.36</v>
      </c>
      <c r="I1195" s="79">
        <v>23209.08</v>
      </c>
      <c r="J1195" s="8"/>
      <c r="K1195" s="80"/>
      <c r="L1195" s="80"/>
      <c r="M1195" s="81">
        <f t="shared" si="55"/>
        <v>8251.02</v>
      </c>
      <c r="N1195" s="81">
        <f t="shared" si="56"/>
        <v>24753.06</v>
      </c>
    </row>
    <row r="1196" spans="1:14" customFormat="1" ht="45" x14ac:dyDescent="0.25">
      <c r="A1196" s="42">
        <v>1161</v>
      </c>
      <c r="B1196" s="22" t="s">
        <v>944</v>
      </c>
      <c r="C1196" s="23">
        <v>41</v>
      </c>
      <c r="D1196" s="22" t="s">
        <v>475</v>
      </c>
      <c r="E1196" s="24" t="s">
        <v>571</v>
      </c>
      <c r="F1196" s="72" t="s">
        <v>19</v>
      </c>
      <c r="G1196" s="70">
        <v>5.2999999999999999E-2</v>
      </c>
      <c r="H1196" s="78">
        <f t="shared" si="54"/>
        <v>42507.55</v>
      </c>
      <c r="I1196" s="79">
        <v>2252.9</v>
      </c>
      <c r="J1196" s="8"/>
      <c r="K1196" s="80"/>
      <c r="L1196" s="80"/>
      <c r="M1196" s="81">
        <f t="shared" si="55"/>
        <v>45335.360000000001</v>
      </c>
      <c r="N1196" s="81">
        <f t="shared" si="56"/>
        <v>2402.77</v>
      </c>
    </row>
    <row r="1197" spans="1:14" customFormat="1" ht="15" x14ac:dyDescent="0.25">
      <c r="A1197" s="42">
        <v>1162</v>
      </c>
      <c r="B1197" s="22" t="s">
        <v>944</v>
      </c>
      <c r="C1197" s="31">
        <v>41.1</v>
      </c>
      <c r="D1197" s="22" t="s">
        <v>477</v>
      </c>
      <c r="E1197" s="24" t="s">
        <v>478</v>
      </c>
      <c r="F1197" s="72" t="s">
        <v>221</v>
      </c>
      <c r="G1197" s="75">
        <v>-1.0070000000000001E-3</v>
      </c>
      <c r="H1197" s="78">
        <f t="shared" si="54"/>
        <v>10814.3</v>
      </c>
      <c r="I1197" s="79">
        <v>-10.89</v>
      </c>
      <c r="J1197" s="8"/>
      <c r="K1197" s="80"/>
      <c r="L1197" s="80"/>
      <c r="M1197" s="81">
        <f t="shared" si="55"/>
        <v>11533.72</v>
      </c>
      <c r="N1197" s="81">
        <f t="shared" si="56"/>
        <v>-11.61</v>
      </c>
    </row>
    <row r="1198" spans="1:14" customFormat="1" ht="15" x14ac:dyDescent="0.25">
      <c r="A1198" s="42">
        <v>1163</v>
      </c>
      <c r="B1198" s="22" t="s">
        <v>944</v>
      </c>
      <c r="C1198" s="31">
        <v>41.2</v>
      </c>
      <c r="D1198" s="22" t="s">
        <v>479</v>
      </c>
      <c r="E1198" s="24" t="s">
        <v>480</v>
      </c>
      <c r="F1198" s="72" t="s">
        <v>221</v>
      </c>
      <c r="G1198" s="75">
        <v>-8.3210000000000003E-3</v>
      </c>
      <c r="H1198" s="78">
        <f t="shared" si="54"/>
        <v>10472.299999999999</v>
      </c>
      <c r="I1198" s="79">
        <v>-87.14</v>
      </c>
      <c r="J1198" s="8"/>
      <c r="K1198" s="80"/>
      <c r="L1198" s="80"/>
      <c r="M1198" s="81">
        <f t="shared" si="55"/>
        <v>11168.97</v>
      </c>
      <c r="N1198" s="81">
        <f t="shared" si="56"/>
        <v>-92.94</v>
      </c>
    </row>
    <row r="1199" spans="1:14" customFormat="1" ht="30" x14ac:dyDescent="0.25">
      <c r="A1199" s="42">
        <v>1164</v>
      </c>
      <c r="B1199" s="22" t="s">
        <v>944</v>
      </c>
      <c r="C1199" s="31">
        <v>41.3</v>
      </c>
      <c r="D1199" s="22" t="s">
        <v>483</v>
      </c>
      <c r="E1199" s="24" t="s">
        <v>572</v>
      </c>
      <c r="F1199" s="72" t="s">
        <v>485</v>
      </c>
      <c r="G1199" s="68">
        <v>1.59</v>
      </c>
      <c r="H1199" s="78">
        <f t="shared" si="54"/>
        <v>52.84</v>
      </c>
      <c r="I1199" s="79">
        <v>84.01</v>
      </c>
      <c r="J1199" s="8"/>
      <c r="K1199" s="80"/>
      <c r="L1199" s="80"/>
      <c r="M1199" s="81">
        <f t="shared" si="55"/>
        <v>56.36</v>
      </c>
      <c r="N1199" s="81">
        <f t="shared" si="56"/>
        <v>89.61</v>
      </c>
    </row>
    <row r="1200" spans="1:14" customFormat="1" ht="45" x14ac:dyDescent="0.25">
      <c r="A1200" s="42">
        <v>1165</v>
      </c>
      <c r="B1200" s="22" t="s">
        <v>944</v>
      </c>
      <c r="C1200" s="23">
        <v>42</v>
      </c>
      <c r="D1200" s="22" t="s">
        <v>489</v>
      </c>
      <c r="E1200" s="24" t="s">
        <v>490</v>
      </c>
      <c r="F1200" s="72" t="s">
        <v>19</v>
      </c>
      <c r="G1200" s="70">
        <v>5.2999999999999999E-2</v>
      </c>
      <c r="H1200" s="78">
        <f t="shared" si="54"/>
        <v>115751.7</v>
      </c>
      <c r="I1200" s="79">
        <v>6134.84</v>
      </c>
      <c r="J1200" s="8"/>
      <c r="K1200" s="80"/>
      <c r="L1200" s="80"/>
      <c r="M1200" s="81">
        <f t="shared" si="55"/>
        <v>123452.07</v>
      </c>
      <c r="N1200" s="81">
        <f t="shared" si="56"/>
        <v>6542.96</v>
      </c>
    </row>
    <row r="1201" spans="1:15" customFormat="1" ht="15" x14ac:dyDescent="0.25">
      <c r="A1201" s="42">
        <v>1166</v>
      </c>
      <c r="B1201" s="22" t="s">
        <v>944</v>
      </c>
      <c r="C1201" s="31">
        <v>42.1</v>
      </c>
      <c r="D1201" s="22" t="s">
        <v>479</v>
      </c>
      <c r="E1201" s="24" t="s">
        <v>480</v>
      </c>
      <c r="F1201" s="72" t="s">
        <v>221</v>
      </c>
      <c r="G1201" s="75">
        <v>-3.3071999999999997E-2</v>
      </c>
      <c r="H1201" s="78">
        <f t="shared" si="54"/>
        <v>10469.280000000001</v>
      </c>
      <c r="I1201" s="79">
        <v>-346.24</v>
      </c>
      <c r="J1201" s="8"/>
      <c r="K1201" s="80"/>
      <c r="L1201" s="80"/>
      <c r="M1201" s="81">
        <f t="shared" si="55"/>
        <v>11165.75</v>
      </c>
      <c r="N1201" s="81">
        <f t="shared" si="56"/>
        <v>-369.27</v>
      </c>
    </row>
    <row r="1202" spans="1:15" customFormat="1" ht="45" x14ac:dyDescent="0.25">
      <c r="A1202" s="42">
        <v>1167</v>
      </c>
      <c r="B1202" s="22" t="s">
        <v>944</v>
      </c>
      <c r="C1202" s="31">
        <v>42.2</v>
      </c>
      <c r="D1202" s="22" t="s">
        <v>486</v>
      </c>
      <c r="E1202" s="24" t="s">
        <v>573</v>
      </c>
      <c r="F1202" s="72" t="s">
        <v>488</v>
      </c>
      <c r="G1202" s="69">
        <v>79.5</v>
      </c>
      <c r="H1202" s="78">
        <f t="shared" si="54"/>
        <v>87.08</v>
      </c>
      <c r="I1202" s="79">
        <v>6922.62</v>
      </c>
      <c r="J1202" s="8"/>
      <c r="K1202" s="80"/>
      <c r="L1202" s="80"/>
      <c r="M1202" s="81">
        <f t="shared" si="55"/>
        <v>92.87</v>
      </c>
      <c r="N1202" s="81">
        <f t="shared" si="56"/>
        <v>7383.17</v>
      </c>
    </row>
    <row r="1203" spans="1:15" customFormat="1" ht="30" x14ac:dyDescent="0.25">
      <c r="A1203" s="42">
        <v>1168</v>
      </c>
      <c r="B1203" s="22" t="s">
        <v>944</v>
      </c>
      <c r="C1203" s="23">
        <v>43</v>
      </c>
      <c r="D1203" s="22" t="s">
        <v>492</v>
      </c>
      <c r="E1203" s="24" t="s">
        <v>493</v>
      </c>
      <c r="F1203" s="72" t="s">
        <v>19</v>
      </c>
      <c r="G1203" s="65">
        <v>0.57640000000000002</v>
      </c>
      <c r="H1203" s="78">
        <f t="shared" si="54"/>
        <v>31594.880000000001</v>
      </c>
      <c r="I1203" s="79">
        <v>18211.29</v>
      </c>
      <c r="J1203" s="8"/>
      <c r="K1203" s="80"/>
      <c r="L1203" s="80"/>
      <c r="M1203" s="81">
        <f t="shared" si="55"/>
        <v>33696.730000000003</v>
      </c>
      <c r="N1203" s="81">
        <f t="shared" si="56"/>
        <v>19422.8</v>
      </c>
    </row>
    <row r="1204" spans="1:15" customFormat="1" ht="15" x14ac:dyDescent="0.25">
      <c r="A1204" s="48"/>
      <c r="B1204" s="48"/>
      <c r="C1204" s="48"/>
      <c r="D1204" s="48"/>
      <c r="E1204" s="46" t="s">
        <v>45</v>
      </c>
      <c r="F1204" s="91"/>
      <c r="G1204" s="91"/>
      <c r="H1204" s="94"/>
      <c r="I1204" s="91"/>
      <c r="J1204" s="95"/>
      <c r="K1204" s="85"/>
      <c r="L1204" s="85"/>
      <c r="M1204" s="87"/>
      <c r="N1204" s="87">
        <f>SUM(N1087:N1203)</f>
        <v>921783.37</v>
      </c>
    </row>
    <row r="1205" spans="1:15" customFormat="1" ht="21.75" customHeight="1" x14ac:dyDescent="0.25">
      <c r="A1205" s="44"/>
      <c r="B1205" s="44"/>
      <c r="C1205" s="44"/>
      <c r="D1205" s="44"/>
      <c r="E1205" s="10" t="s">
        <v>988</v>
      </c>
      <c r="F1205" s="90"/>
      <c r="G1205" s="67"/>
      <c r="H1205" s="92"/>
      <c r="I1205" s="88"/>
      <c r="J1205" s="89"/>
      <c r="K1205" s="90"/>
      <c r="L1205" s="90"/>
      <c r="M1205" s="93"/>
      <c r="N1205" s="93"/>
    </row>
    <row r="1206" spans="1:15" customFormat="1" ht="30" x14ac:dyDescent="0.25">
      <c r="A1206" s="42">
        <v>1169</v>
      </c>
      <c r="B1206" s="22" t="s">
        <v>989</v>
      </c>
      <c r="C1206" s="23">
        <v>1</v>
      </c>
      <c r="D1206" s="22" t="s">
        <v>990</v>
      </c>
      <c r="E1206" s="24" t="s">
        <v>991</v>
      </c>
      <c r="F1206" s="72" t="s">
        <v>156</v>
      </c>
      <c r="G1206" s="71">
        <v>1</v>
      </c>
      <c r="H1206" s="78">
        <f t="shared" ref="H1206:H1267" si="57">I1206/G1206</f>
        <v>3273.32</v>
      </c>
      <c r="I1206" s="79">
        <v>3273.32</v>
      </c>
      <c r="J1206" s="8"/>
      <c r="K1206" s="80"/>
      <c r="L1206" s="80"/>
      <c r="M1206" s="81">
        <f t="shared" ref="M1206:M1267" si="58">H1206*$J$9*$K$9</f>
        <v>3491.08</v>
      </c>
      <c r="N1206" s="81">
        <f t="shared" ref="N1206:N1267" si="59">G1206*M1206</f>
        <v>3491.08</v>
      </c>
    </row>
    <row r="1207" spans="1:15" customFormat="1" ht="30" x14ac:dyDescent="0.25">
      <c r="A1207" s="42">
        <v>1170</v>
      </c>
      <c r="B1207" s="22" t="s">
        <v>989</v>
      </c>
      <c r="C1207" s="31">
        <v>1.1000000000000001</v>
      </c>
      <c r="D1207" s="22" t="s">
        <v>992</v>
      </c>
      <c r="E1207" s="24" t="s">
        <v>993</v>
      </c>
      <c r="F1207" s="72" t="s">
        <v>156</v>
      </c>
      <c r="G1207" s="71">
        <v>1</v>
      </c>
      <c r="H1207" s="78">
        <f t="shared" si="57"/>
        <v>4362.97</v>
      </c>
      <c r="I1207" s="79">
        <v>4362.97</v>
      </c>
      <c r="J1207" s="8"/>
      <c r="K1207" s="80"/>
      <c r="L1207" s="80"/>
      <c r="M1207" s="81">
        <f t="shared" si="58"/>
        <v>4653.22</v>
      </c>
      <c r="N1207" s="81">
        <f t="shared" si="59"/>
        <v>4653.22</v>
      </c>
    </row>
    <row r="1208" spans="1:15" customFormat="1" ht="15" x14ac:dyDescent="0.25">
      <c r="A1208" s="42">
        <v>1171</v>
      </c>
      <c r="B1208" s="22" t="s">
        <v>989</v>
      </c>
      <c r="C1208" s="23">
        <v>2</v>
      </c>
      <c r="D1208" s="22" t="s">
        <v>994</v>
      </c>
      <c r="E1208" s="24" t="s">
        <v>995</v>
      </c>
      <c r="F1208" s="72" t="s">
        <v>156</v>
      </c>
      <c r="G1208" s="71">
        <v>3</v>
      </c>
      <c r="H1208" s="78">
        <f t="shared" si="57"/>
        <v>1164.27</v>
      </c>
      <c r="I1208" s="79">
        <v>3492.81</v>
      </c>
      <c r="J1208" s="8"/>
      <c r="K1208" s="80"/>
      <c r="L1208" s="80"/>
      <c r="M1208" s="81">
        <f t="shared" si="58"/>
        <v>1241.72</v>
      </c>
      <c r="N1208" s="81">
        <f t="shared" si="59"/>
        <v>3725.16</v>
      </c>
    </row>
    <row r="1209" spans="1:15" customFormat="1" ht="30" x14ac:dyDescent="0.25">
      <c r="A1209" s="42">
        <v>1172</v>
      </c>
      <c r="B1209" s="22" t="s">
        <v>989</v>
      </c>
      <c r="C1209" s="31">
        <v>2.1</v>
      </c>
      <c r="D1209" s="22" t="s">
        <v>996</v>
      </c>
      <c r="E1209" s="24" t="s">
        <v>997</v>
      </c>
      <c r="F1209" s="72" t="s">
        <v>156</v>
      </c>
      <c r="G1209" s="71">
        <v>2</v>
      </c>
      <c r="H1209" s="78">
        <f t="shared" si="57"/>
        <v>803.72</v>
      </c>
      <c r="I1209" s="79">
        <v>1607.44</v>
      </c>
      <c r="J1209" s="8"/>
      <c r="K1209" s="80"/>
      <c r="L1209" s="80"/>
      <c r="M1209" s="81">
        <f t="shared" si="58"/>
        <v>857.19</v>
      </c>
      <c r="N1209" s="81">
        <f t="shared" si="59"/>
        <v>1714.38</v>
      </c>
      <c r="O1209" s="3">
        <f>N1209</f>
        <v>1714.38</v>
      </c>
    </row>
    <row r="1210" spans="1:15" customFormat="1" ht="30" x14ac:dyDescent="0.25">
      <c r="A1210" s="42">
        <v>1173</v>
      </c>
      <c r="B1210" s="22" t="s">
        <v>989</v>
      </c>
      <c r="C1210" s="31">
        <v>2.2000000000000002</v>
      </c>
      <c r="D1210" s="22" t="s">
        <v>998</v>
      </c>
      <c r="E1210" s="24" t="s">
        <v>999</v>
      </c>
      <c r="F1210" s="72" t="s">
        <v>156</v>
      </c>
      <c r="G1210" s="71">
        <v>1</v>
      </c>
      <c r="H1210" s="78">
        <f t="shared" si="57"/>
        <v>803.69</v>
      </c>
      <c r="I1210" s="79">
        <v>803.69</v>
      </c>
      <c r="J1210" s="8"/>
      <c r="K1210" s="80"/>
      <c r="L1210" s="80"/>
      <c r="M1210" s="81">
        <f t="shared" si="58"/>
        <v>857.16</v>
      </c>
      <c r="N1210" s="81">
        <f t="shared" si="59"/>
        <v>857.16</v>
      </c>
      <c r="O1210" s="3">
        <f>N1210</f>
        <v>857.16</v>
      </c>
    </row>
    <row r="1211" spans="1:15" customFormat="1" ht="30" x14ac:dyDescent="0.25">
      <c r="A1211" s="42">
        <v>1174</v>
      </c>
      <c r="B1211" s="22" t="s">
        <v>989</v>
      </c>
      <c r="C1211" s="23">
        <v>3</v>
      </c>
      <c r="D1211" s="22" t="s">
        <v>1000</v>
      </c>
      <c r="E1211" s="24" t="s">
        <v>1001</v>
      </c>
      <c r="F1211" s="72" t="s">
        <v>156</v>
      </c>
      <c r="G1211" s="71">
        <v>20</v>
      </c>
      <c r="H1211" s="78">
        <f t="shared" si="57"/>
        <v>928.74</v>
      </c>
      <c r="I1211" s="79">
        <v>18574.86</v>
      </c>
      <c r="J1211" s="8"/>
      <c r="K1211" s="80"/>
      <c r="L1211" s="80"/>
      <c r="M1211" s="81">
        <f t="shared" si="58"/>
        <v>990.52</v>
      </c>
      <c r="N1211" s="81">
        <f t="shared" si="59"/>
        <v>19810.400000000001</v>
      </c>
    </row>
    <row r="1212" spans="1:15" customFormat="1" ht="15" x14ac:dyDescent="0.25">
      <c r="A1212" s="42">
        <v>1175</v>
      </c>
      <c r="B1212" s="22" t="s">
        <v>989</v>
      </c>
      <c r="C1212" s="31">
        <v>3.1</v>
      </c>
      <c r="D1212" s="22" t="s">
        <v>1002</v>
      </c>
      <c r="E1212" s="24" t="s">
        <v>1003</v>
      </c>
      <c r="F1212" s="72" t="s">
        <v>156</v>
      </c>
      <c r="G1212" s="71">
        <v>20</v>
      </c>
      <c r="H1212" s="78">
        <f t="shared" si="57"/>
        <v>46.06</v>
      </c>
      <c r="I1212" s="79">
        <v>921.16</v>
      </c>
      <c r="J1212" s="8"/>
      <c r="K1212" s="80"/>
      <c r="L1212" s="80"/>
      <c r="M1212" s="81">
        <f t="shared" si="58"/>
        <v>49.12</v>
      </c>
      <c r="N1212" s="81">
        <f t="shared" si="59"/>
        <v>982.4</v>
      </c>
    </row>
    <row r="1213" spans="1:15" customFormat="1" ht="15" x14ac:dyDescent="0.25">
      <c r="A1213" s="42">
        <v>1176</v>
      </c>
      <c r="B1213" s="22" t="s">
        <v>989</v>
      </c>
      <c r="C1213" s="23">
        <v>4</v>
      </c>
      <c r="D1213" s="22" t="s">
        <v>1004</v>
      </c>
      <c r="E1213" s="24" t="s">
        <v>1005</v>
      </c>
      <c r="F1213" s="72" t="s">
        <v>32</v>
      </c>
      <c r="G1213" s="70">
        <v>1.2E-2</v>
      </c>
      <c r="H1213" s="78">
        <f t="shared" si="57"/>
        <v>13074.17</v>
      </c>
      <c r="I1213" s="79">
        <v>156.88999999999999</v>
      </c>
      <c r="J1213" s="8"/>
      <c r="K1213" s="80"/>
      <c r="L1213" s="80"/>
      <c r="M1213" s="81">
        <f t="shared" si="58"/>
        <v>13943.93</v>
      </c>
      <c r="N1213" s="81">
        <f t="shared" si="59"/>
        <v>167.33</v>
      </c>
    </row>
    <row r="1214" spans="1:15" customFormat="1" ht="15" x14ac:dyDescent="0.25">
      <c r="A1214" s="42">
        <v>1177</v>
      </c>
      <c r="B1214" s="22" t="s">
        <v>989</v>
      </c>
      <c r="C1214" s="31">
        <v>4.0999999999999996</v>
      </c>
      <c r="D1214" s="22" t="s">
        <v>1006</v>
      </c>
      <c r="E1214" s="24" t="s">
        <v>1007</v>
      </c>
      <c r="F1214" s="72" t="s">
        <v>44</v>
      </c>
      <c r="G1214" s="68">
        <v>0.02</v>
      </c>
      <c r="H1214" s="78">
        <f t="shared" si="57"/>
        <v>2034.5</v>
      </c>
      <c r="I1214" s="79">
        <v>40.69</v>
      </c>
      <c r="J1214" s="8"/>
      <c r="K1214" s="80"/>
      <c r="L1214" s="80"/>
      <c r="M1214" s="81">
        <f t="shared" si="58"/>
        <v>2169.84</v>
      </c>
      <c r="N1214" s="81">
        <f t="shared" si="59"/>
        <v>43.4</v>
      </c>
    </row>
    <row r="1215" spans="1:15" customFormat="1" ht="30" x14ac:dyDescent="0.25">
      <c r="A1215" s="42">
        <v>1178</v>
      </c>
      <c r="B1215" s="22" t="s">
        <v>989</v>
      </c>
      <c r="C1215" s="23">
        <v>5</v>
      </c>
      <c r="D1215" s="22" t="s">
        <v>1004</v>
      </c>
      <c r="E1215" s="24" t="s">
        <v>1008</v>
      </c>
      <c r="F1215" s="72" t="s">
        <v>32</v>
      </c>
      <c r="G1215" s="68">
        <v>0.04</v>
      </c>
      <c r="H1215" s="78">
        <f t="shared" si="57"/>
        <v>13091.5</v>
      </c>
      <c r="I1215" s="79">
        <v>523.66</v>
      </c>
      <c r="J1215" s="8"/>
      <c r="K1215" s="80"/>
      <c r="L1215" s="80"/>
      <c r="M1215" s="81">
        <f t="shared" si="58"/>
        <v>13962.41</v>
      </c>
      <c r="N1215" s="81">
        <f t="shared" si="59"/>
        <v>558.5</v>
      </c>
    </row>
    <row r="1216" spans="1:15" customFormat="1" ht="30" x14ac:dyDescent="0.25">
      <c r="A1216" s="42">
        <v>1179</v>
      </c>
      <c r="B1216" s="22" t="s">
        <v>989</v>
      </c>
      <c r="C1216" s="31">
        <v>5.0999999999999996</v>
      </c>
      <c r="D1216" s="22" t="s">
        <v>1009</v>
      </c>
      <c r="E1216" s="24" t="s">
        <v>1010</v>
      </c>
      <c r="F1216" s="72" t="s">
        <v>156</v>
      </c>
      <c r="G1216" s="71">
        <v>2</v>
      </c>
      <c r="H1216" s="78">
        <f t="shared" si="57"/>
        <v>234.56</v>
      </c>
      <c r="I1216" s="79">
        <v>469.12</v>
      </c>
      <c r="J1216" s="8"/>
      <c r="K1216" s="80"/>
      <c r="L1216" s="80"/>
      <c r="M1216" s="81">
        <f t="shared" si="58"/>
        <v>250.16</v>
      </c>
      <c r="N1216" s="81">
        <f t="shared" si="59"/>
        <v>500.32</v>
      </c>
    </row>
    <row r="1217" spans="1:15" customFormat="1" ht="15" x14ac:dyDescent="0.25">
      <c r="A1217" s="42">
        <v>1180</v>
      </c>
      <c r="B1217" s="22" t="s">
        <v>989</v>
      </c>
      <c r="C1217" s="23">
        <v>6</v>
      </c>
      <c r="D1217" s="22" t="s">
        <v>1011</v>
      </c>
      <c r="E1217" s="24" t="s">
        <v>1012</v>
      </c>
      <c r="F1217" s="72" t="s">
        <v>32</v>
      </c>
      <c r="G1217" s="68">
        <v>0.04</v>
      </c>
      <c r="H1217" s="78">
        <f t="shared" si="57"/>
        <v>2908.5</v>
      </c>
      <c r="I1217" s="79">
        <v>116.34</v>
      </c>
      <c r="J1217" s="8"/>
      <c r="K1217" s="80"/>
      <c r="L1217" s="80"/>
      <c r="M1217" s="81">
        <f t="shared" si="58"/>
        <v>3101.99</v>
      </c>
      <c r="N1217" s="81">
        <f t="shared" si="59"/>
        <v>124.08</v>
      </c>
    </row>
    <row r="1218" spans="1:15" customFormat="1" ht="30" x14ac:dyDescent="0.25">
      <c r="A1218" s="42">
        <v>1181</v>
      </c>
      <c r="B1218" s="22" t="s">
        <v>989</v>
      </c>
      <c r="C1218" s="31">
        <v>6.1</v>
      </c>
      <c r="D1218" s="22" t="s">
        <v>1013</v>
      </c>
      <c r="E1218" s="24" t="s">
        <v>1014</v>
      </c>
      <c r="F1218" s="72" t="s">
        <v>1015</v>
      </c>
      <c r="G1218" s="74">
        <v>4.1200000000000004E-3</v>
      </c>
      <c r="H1218" s="78">
        <f t="shared" si="57"/>
        <v>4589.8100000000004</v>
      </c>
      <c r="I1218" s="79">
        <v>18.91</v>
      </c>
      <c r="J1218" s="8"/>
      <c r="K1218" s="80"/>
      <c r="L1218" s="80"/>
      <c r="M1218" s="81">
        <f t="shared" si="58"/>
        <v>4895.1499999999996</v>
      </c>
      <c r="N1218" s="81">
        <f t="shared" si="59"/>
        <v>20.170000000000002</v>
      </c>
    </row>
    <row r="1219" spans="1:15" customFormat="1" ht="15" x14ac:dyDescent="0.25">
      <c r="A1219" s="42">
        <v>1182</v>
      </c>
      <c r="B1219" s="22" t="s">
        <v>989</v>
      </c>
      <c r="C1219" s="23">
        <v>7</v>
      </c>
      <c r="D1219" s="22" t="s">
        <v>1016</v>
      </c>
      <c r="E1219" s="24" t="s">
        <v>1017</v>
      </c>
      <c r="F1219" s="72" t="s">
        <v>156</v>
      </c>
      <c r="G1219" s="71">
        <v>3</v>
      </c>
      <c r="H1219" s="78">
        <f t="shared" si="57"/>
        <v>1.88</v>
      </c>
      <c r="I1219" s="79">
        <v>5.63</v>
      </c>
      <c r="J1219" s="8"/>
      <c r="K1219" s="80"/>
      <c r="L1219" s="80"/>
      <c r="M1219" s="81">
        <f t="shared" si="58"/>
        <v>2.0099999999999998</v>
      </c>
      <c r="N1219" s="81">
        <f t="shared" si="59"/>
        <v>6.03</v>
      </c>
    </row>
    <row r="1220" spans="1:15" customFormat="1" ht="45" x14ac:dyDescent="0.25">
      <c r="A1220" s="42">
        <v>1183</v>
      </c>
      <c r="B1220" s="22" t="s">
        <v>989</v>
      </c>
      <c r="C1220" s="23">
        <v>8</v>
      </c>
      <c r="D1220" s="22" t="s">
        <v>1018</v>
      </c>
      <c r="E1220" s="24" t="s">
        <v>1019</v>
      </c>
      <c r="F1220" s="72" t="s">
        <v>156</v>
      </c>
      <c r="G1220" s="71">
        <v>1</v>
      </c>
      <c r="H1220" s="78">
        <f t="shared" si="57"/>
        <v>1313.89</v>
      </c>
      <c r="I1220" s="79">
        <v>1313.89</v>
      </c>
      <c r="J1220" s="8"/>
      <c r="K1220" s="80"/>
      <c r="L1220" s="80"/>
      <c r="M1220" s="81">
        <f t="shared" si="58"/>
        <v>1401.3</v>
      </c>
      <c r="N1220" s="81">
        <f t="shared" si="59"/>
        <v>1401.3</v>
      </c>
    </row>
    <row r="1221" spans="1:15" customFormat="1" ht="15" x14ac:dyDescent="0.25">
      <c r="A1221" s="42">
        <v>1184</v>
      </c>
      <c r="B1221" s="22" t="s">
        <v>989</v>
      </c>
      <c r="C1221" s="31">
        <v>8.1</v>
      </c>
      <c r="D1221" s="22" t="s">
        <v>1020</v>
      </c>
      <c r="E1221" s="24" t="s">
        <v>1021</v>
      </c>
      <c r="F1221" s="72" t="s">
        <v>814</v>
      </c>
      <c r="G1221" s="69">
        <v>0.1</v>
      </c>
      <c r="H1221" s="78">
        <f t="shared" si="57"/>
        <v>1332.9</v>
      </c>
      <c r="I1221" s="79">
        <v>133.29</v>
      </c>
      <c r="J1221" s="8"/>
      <c r="K1221" s="80"/>
      <c r="L1221" s="80"/>
      <c r="M1221" s="81">
        <f t="shared" si="58"/>
        <v>1421.57</v>
      </c>
      <c r="N1221" s="81">
        <f t="shared" si="59"/>
        <v>142.16</v>
      </c>
      <c r="O1221" s="3">
        <f>N1221</f>
        <v>142.16</v>
      </c>
    </row>
    <row r="1222" spans="1:15" customFormat="1" ht="15" x14ac:dyDescent="0.25">
      <c r="A1222" s="42">
        <v>1185</v>
      </c>
      <c r="B1222" s="22" t="s">
        <v>989</v>
      </c>
      <c r="C1222" s="23">
        <v>9</v>
      </c>
      <c r="D1222" s="22" t="s">
        <v>994</v>
      </c>
      <c r="E1222" s="24" t="s">
        <v>1022</v>
      </c>
      <c r="F1222" s="72" t="s">
        <v>156</v>
      </c>
      <c r="G1222" s="71">
        <v>2</v>
      </c>
      <c r="H1222" s="78">
        <f t="shared" si="57"/>
        <v>1164.27</v>
      </c>
      <c r="I1222" s="79">
        <v>2328.5300000000002</v>
      </c>
      <c r="J1222" s="8"/>
      <c r="K1222" s="80"/>
      <c r="L1222" s="80"/>
      <c r="M1222" s="81">
        <f t="shared" si="58"/>
        <v>1241.72</v>
      </c>
      <c r="N1222" s="81">
        <f t="shared" si="59"/>
        <v>2483.44</v>
      </c>
    </row>
    <row r="1223" spans="1:15" customFormat="1" ht="30" x14ac:dyDescent="0.25">
      <c r="A1223" s="42">
        <v>1186</v>
      </c>
      <c r="B1223" s="22" t="s">
        <v>989</v>
      </c>
      <c r="C1223" s="31">
        <v>9.1</v>
      </c>
      <c r="D1223" s="22" t="s">
        <v>1023</v>
      </c>
      <c r="E1223" s="24" t="s">
        <v>1024</v>
      </c>
      <c r="F1223" s="72" t="s">
        <v>156</v>
      </c>
      <c r="G1223" s="71">
        <v>2</v>
      </c>
      <c r="H1223" s="78">
        <f t="shared" si="57"/>
        <v>81.7</v>
      </c>
      <c r="I1223" s="79">
        <v>163.38999999999999</v>
      </c>
      <c r="J1223" s="8"/>
      <c r="K1223" s="80"/>
      <c r="L1223" s="80"/>
      <c r="M1223" s="81">
        <f t="shared" si="58"/>
        <v>87.14</v>
      </c>
      <c r="N1223" s="81">
        <f t="shared" si="59"/>
        <v>174.28</v>
      </c>
    </row>
    <row r="1224" spans="1:15" customFormat="1" ht="15" x14ac:dyDescent="0.25">
      <c r="A1224" s="42">
        <v>1187</v>
      </c>
      <c r="B1224" s="22" t="s">
        <v>989</v>
      </c>
      <c r="C1224" s="23">
        <v>10</v>
      </c>
      <c r="D1224" s="22" t="s">
        <v>1025</v>
      </c>
      <c r="E1224" s="24" t="s">
        <v>1026</v>
      </c>
      <c r="F1224" s="72" t="s">
        <v>32</v>
      </c>
      <c r="G1224" s="68">
        <v>0.06</v>
      </c>
      <c r="H1224" s="78">
        <f t="shared" si="57"/>
        <v>13746.33</v>
      </c>
      <c r="I1224" s="79">
        <v>824.78</v>
      </c>
      <c r="J1224" s="8"/>
      <c r="K1224" s="80"/>
      <c r="L1224" s="80"/>
      <c r="M1224" s="81">
        <f t="shared" si="58"/>
        <v>14660.8</v>
      </c>
      <c r="N1224" s="81">
        <f t="shared" si="59"/>
        <v>879.65</v>
      </c>
    </row>
    <row r="1225" spans="1:15" customFormat="1" ht="45" x14ac:dyDescent="0.25">
      <c r="A1225" s="42">
        <v>1188</v>
      </c>
      <c r="B1225" s="22" t="s">
        <v>989</v>
      </c>
      <c r="C1225" s="31">
        <v>10.1</v>
      </c>
      <c r="D1225" s="22" t="s">
        <v>1013</v>
      </c>
      <c r="E1225" s="24" t="s">
        <v>1027</v>
      </c>
      <c r="F1225" s="72" t="s">
        <v>1015</v>
      </c>
      <c r="G1225" s="74">
        <v>6.1799999999999997E-3</v>
      </c>
      <c r="H1225" s="78">
        <f t="shared" si="57"/>
        <v>4589</v>
      </c>
      <c r="I1225" s="79">
        <v>28.36</v>
      </c>
      <c r="J1225" s="8"/>
      <c r="K1225" s="80"/>
      <c r="L1225" s="80"/>
      <c r="M1225" s="81">
        <f t="shared" si="58"/>
        <v>4894.28</v>
      </c>
      <c r="N1225" s="81">
        <f t="shared" si="59"/>
        <v>30.25</v>
      </c>
    </row>
    <row r="1226" spans="1:15" customFormat="1" ht="30" x14ac:dyDescent="0.25">
      <c r="A1226" s="42">
        <v>1189</v>
      </c>
      <c r="B1226" s="22" t="s">
        <v>989</v>
      </c>
      <c r="C1226" s="23">
        <v>11</v>
      </c>
      <c r="D1226" s="22" t="s">
        <v>1028</v>
      </c>
      <c r="E1226" s="24" t="s">
        <v>1029</v>
      </c>
      <c r="F1226" s="72" t="s">
        <v>156</v>
      </c>
      <c r="G1226" s="71">
        <v>1</v>
      </c>
      <c r="H1226" s="78">
        <f t="shared" si="57"/>
        <v>1025.1500000000001</v>
      </c>
      <c r="I1226" s="79">
        <v>1025.1500000000001</v>
      </c>
      <c r="J1226" s="8"/>
      <c r="K1226" s="80"/>
      <c r="L1226" s="80"/>
      <c r="M1226" s="81">
        <f t="shared" si="58"/>
        <v>1093.3499999999999</v>
      </c>
      <c r="N1226" s="81">
        <f t="shared" si="59"/>
        <v>1093.3499999999999</v>
      </c>
    </row>
    <row r="1227" spans="1:15" customFormat="1" ht="30" x14ac:dyDescent="0.25">
      <c r="A1227" s="42">
        <v>1190</v>
      </c>
      <c r="B1227" s="22" t="s">
        <v>989</v>
      </c>
      <c r="C1227" s="23">
        <v>12</v>
      </c>
      <c r="D1227" s="22" t="s">
        <v>1028</v>
      </c>
      <c r="E1227" s="24" t="s">
        <v>1030</v>
      </c>
      <c r="F1227" s="72" t="s">
        <v>156</v>
      </c>
      <c r="G1227" s="71">
        <v>1</v>
      </c>
      <c r="H1227" s="78">
        <f t="shared" si="57"/>
        <v>1025.1500000000001</v>
      </c>
      <c r="I1227" s="79">
        <v>1025.1500000000001</v>
      </c>
      <c r="J1227" s="8"/>
      <c r="K1227" s="80"/>
      <c r="L1227" s="80"/>
      <c r="M1227" s="81">
        <f t="shared" si="58"/>
        <v>1093.3499999999999</v>
      </c>
      <c r="N1227" s="81">
        <f t="shared" si="59"/>
        <v>1093.3499999999999</v>
      </c>
    </row>
    <row r="1228" spans="1:15" customFormat="1" ht="15" x14ac:dyDescent="0.25">
      <c r="A1228" s="42">
        <v>1191</v>
      </c>
      <c r="B1228" s="22" t="s">
        <v>989</v>
      </c>
      <c r="C1228" s="31">
        <v>12.1</v>
      </c>
      <c r="D1228" s="22" t="s">
        <v>1031</v>
      </c>
      <c r="E1228" s="24" t="s">
        <v>1032</v>
      </c>
      <c r="F1228" s="72" t="s">
        <v>156</v>
      </c>
      <c r="G1228" s="71">
        <v>1</v>
      </c>
      <c r="H1228" s="78">
        <f t="shared" si="57"/>
        <v>5265.91</v>
      </c>
      <c r="I1228" s="79">
        <v>5265.91</v>
      </c>
      <c r="J1228" s="8"/>
      <c r="K1228" s="80"/>
      <c r="L1228" s="80"/>
      <c r="M1228" s="81">
        <f t="shared" si="58"/>
        <v>5616.22</v>
      </c>
      <c r="N1228" s="81">
        <f t="shared" si="59"/>
        <v>5616.22</v>
      </c>
      <c r="O1228" s="3">
        <f>N1228</f>
        <v>5616.22</v>
      </c>
    </row>
    <row r="1229" spans="1:15" customFormat="1" ht="45" x14ac:dyDescent="0.25">
      <c r="A1229" s="42">
        <v>1192</v>
      </c>
      <c r="B1229" s="22" t="s">
        <v>989</v>
      </c>
      <c r="C1229" s="23">
        <v>13</v>
      </c>
      <c r="D1229" s="22" t="s">
        <v>1033</v>
      </c>
      <c r="E1229" s="24" t="s">
        <v>1034</v>
      </c>
      <c r="F1229" s="72" t="s">
        <v>32</v>
      </c>
      <c r="G1229" s="69">
        <v>0.1</v>
      </c>
      <c r="H1229" s="78">
        <f t="shared" si="57"/>
        <v>43139.7</v>
      </c>
      <c r="I1229" s="79">
        <v>4313.97</v>
      </c>
      <c r="J1229" s="8"/>
      <c r="K1229" s="80"/>
      <c r="L1229" s="80"/>
      <c r="M1229" s="81">
        <f t="shared" si="58"/>
        <v>46009.56</v>
      </c>
      <c r="N1229" s="81">
        <f t="shared" si="59"/>
        <v>4600.96</v>
      </c>
    </row>
    <row r="1230" spans="1:15" customFormat="1" ht="15" x14ac:dyDescent="0.25">
      <c r="A1230" s="42">
        <v>1193</v>
      </c>
      <c r="B1230" s="22" t="s">
        <v>989</v>
      </c>
      <c r="C1230" s="31">
        <v>13.1</v>
      </c>
      <c r="D1230" s="22" t="s">
        <v>1035</v>
      </c>
      <c r="E1230" s="24" t="s">
        <v>1036</v>
      </c>
      <c r="F1230" s="72" t="s">
        <v>97</v>
      </c>
      <c r="G1230" s="69">
        <v>10.199999999999999</v>
      </c>
      <c r="H1230" s="78">
        <f t="shared" si="57"/>
        <v>78.48</v>
      </c>
      <c r="I1230" s="79">
        <v>800.53</v>
      </c>
      <c r="J1230" s="8"/>
      <c r="K1230" s="80"/>
      <c r="L1230" s="80"/>
      <c r="M1230" s="81">
        <f t="shared" si="58"/>
        <v>83.7</v>
      </c>
      <c r="N1230" s="81">
        <f t="shared" si="59"/>
        <v>853.74</v>
      </c>
    </row>
    <row r="1231" spans="1:15" customFormat="1" ht="30" x14ac:dyDescent="0.25">
      <c r="A1231" s="42">
        <v>1194</v>
      </c>
      <c r="B1231" s="22" t="s">
        <v>989</v>
      </c>
      <c r="C1231" s="23">
        <v>14</v>
      </c>
      <c r="D1231" s="22" t="s">
        <v>990</v>
      </c>
      <c r="E1231" s="24" t="s">
        <v>991</v>
      </c>
      <c r="F1231" s="72" t="s">
        <v>156</v>
      </c>
      <c r="G1231" s="71">
        <v>1</v>
      </c>
      <c r="H1231" s="78">
        <f t="shared" si="57"/>
        <v>3273.32</v>
      </c>
      <c r="I1231" s="79">
        <v>3273.32</v>
      </c>
      <c r="J1231" s="8"/>
      <c r="K1231" s="80"/>
      <c r="L1231" s="80"/>
      <c r="M1231" s="81">
        <f t="shared" si="58"/>
        <v>3491.08</v>
      </c>
      <c r="N1231" s="81">
        <f t="shared" si="59"/>
        <v>3491.08</v>
      </c>
    </row>
    <row r="1232" spans="1:15" customFormat="1" ht="30" x14ac:dyDescent="0.25">
      <c r="A1232" s="42">
        <v>1195</v>
      </c>
      <c r="B1232" s="22" t="s">
        <v>989</v>
      </c>
      <c r="C1232" s="31">
        <v>14.1</v>
      </c>
      <c r="D1232" s="22" t="s">
        <v>992</v>
      </c>
      <c r="E1232" s="24" t="s">
        <v>993</v>
      </c>
      <c r="F1232" s="72" t="s">
        <v>156</v>
      </c>
      <c r="G1232" s="71">
        <v>1</v>
      </c>
      <c r="H1232" s="78">
        <f t="shared" si="57"/>
        <v>4362.97</v>
      </c>
      <c r="I1232" s="79">
        <v>4362.97</v>
      </c>
      <c r="J1232" s="8"/>
      <c r="K1232" s="80"/>
      <c r="L1232" s="80"/>
      <c r="M1232" s="81">
        <f t="shared" si="58"/>
        <v>4653.22</v>
      </c>
      <c r="N1232" s="81">
        <f t="shared" si="59"/>
        <v>4653.22</v>
      </c>
    </row>
    <row r="1233" spans="1:15" customFormat="1" ht="15" x14ac:dyDescent="0.25">
      <c r="A1233" s="42">
        <v>1196</v>
      </c>
      <c r="B1233" s="22" t="s">
        <v>989</v>
      </c>
      <c r="C1233" s="23">
        <v>15</v>
      </c>
      <c r="D1233" s="22" t="s">
        <v>994</v>
      </c>
      <c r="E1233" s="24" t="s">
        <v>995</v>
      </c>
      <c r="F1233" s="72" t="s">
        <v>156</v>
      </c>
      <c r="G1233" s="71">
        <v>4</v>
      </c>
      <c r="H1233" s="78">
        <f t="shared" si="57"/>
        <v>1164.26</v>
      </c>
      <c r="I1233" s="79">
        <v>4657.04</v>
      </c>
      <c r="J1233" s="8"/>
      <c r="K1233" s="80"/>
      <c r="L1233" s="80"/>
      <c r="M1233" s="81">
        <f t="shared" si="58"/>
        <v>1241.71</v>
      </c>
      <c r="N1233" s="81">
        <f t="shared" si="59"/>
        <v>4966.84</v>
      </c>
    </row>
    <row r="1234" spans="1:15" customFormat="1" ht="30" x14ac:dyDescent="0.25">
      <c r="A1234" s="42">
        <v>1197</v>
      </c>
      <c r="B1234" s="22" t="s">
        <v>989</v>
      </c>
      <c r="C1234" s="31">
        <v>15.1</v>
      </c>
      <c r="D1234" s="22" t="s">
        <v>996</v>
      </c>
      <c r="E1234" s="24" t="s">
        <v>997</v>
      </c>
      <c r="F1234" s="72" t="s">
        <v>156</v>
      </c>
      <c r="G1234" s="71">
        <v>3</v>
      </c>
      <c r="H1234" s="78">
        <f t="shared" si="57"/>
        <v>803.73</v>
      </c>
      <c r="I1234" s="79">
        <v>2411.19</v>
      </c>
      <c r="J1234" s="8"/>
      <c r="K1234" s="80"/>
      <c r="L1234" s="80"/>
      <c r="M1234" s="81">
        <f t="shared" si="58"/>
        <v>857.2</v>
      </c>
      <c r="N1234" s="81">
        <f t="shared" si="59"/>
        <v>2571.6</v>
      </c>
      <c r="O1234" s="3">
        <f>N1234</f>
        <v>2571.6</v>
      </c>
    </row>
    <row r="1235" spans="1:15" customFormat="1" ht="30" x14ac:dyDescent="0.25">
      <c r="A1235" s="42">
        <v>1198</v>
      </c>
      <c r="B1235" s="22" t="s">
        <v>989</v>
      </c>
      <c r="C1235" s="31">
        <v>15.2</v>
      </c>
      <c r="D1235" s="22" t="s">
        <v>1037</v>
      </c>
      <c r="E1235" s="24" t="s">
        <v>999</v>
      </c>
      <c r="F1235" s="72" t="s">
        <v>156</v>
      </c>
      <c r="G1235" s="71">
        <v>1</v>
      </c>
      <c r="H1235" s="78">
        <f t="shared" si="57"/>
        <v>803.69</v>
      </c>
      <c r="I1235" s="79">
        <v>803.69</v>
      </c>
      <c r="J1235" s="8"/>
      <c r="K1235" s="80"/>
      <c r="L1235" s="80"/>
      <c r="M1235" s="81">
        <f t="shared" si="58"/>
        <v>857.16</v>
      </c>
      <c r="N1235" s="81">
        <f t="shared" si="59"/>
        <v>857.16</v>
      </c>
      <c r="O1235" s="3">
        <f>N1235</f>
        <v>857.16</v>
      </c>
    </row>
    <row r="1236" spans="1:15" customFormat="1" ht="30" x14ac:dyDescent="0.25">
      <c r="A1236" s="42">
        <v>1199</v>
      </c>
      <c r="B1236" s="22" t="s">
        <v>989</v>
      </c>
      <c r="C1236" s="23">
        <v>16</v>
      </c>
      <c r="D1236" s="22" t="s">
        <v>1000</v>
      </c>
      <c r="E1236" s="24" t="s">
        <v>1001</v>
      </c>
      <c r="F1236" s="72" t="s">
        <v>156</v>
      </c>
      <c r="G1236" s="71">
        <v>30</v>
      </c>
      <c r="H1236" s="78">
        <f t="shared" si="57"/>
        <v>928.74</v>
      </c>
      <c r="I1236" s="79">
        <v>27862.3</v>
      </c>
      <c r="J1236" s="8"/>
      <c r="K1236" s="80"/>
      <c r="L1236" s="80"/>
      <c r="M1236" s="81">
        <f t="shared" si="58"/>
        <v>990.52</v>
      </c>
      <c r="N1236" s="81">
        <f t="shared" si="59"/>
        <v>29715.599999999999</v>
      </c>
    </row>
    <row r="1237" spans="1:15" customFormat="1" ht="15" x14ac:dyDescent="0.25">
      <c r="A1237" s="42">
        <v>1200</v>
      </c>
      <c r="B1237" s="22" t="s">
        <v>989</v>
      </c>
      <c r="C1237" s="31">
        <v>16.100000000000001</v>
      </c>
      <c r="D1237" s="22" t="s">
        <v>1002</v>
      </c>
      <c r="E1237" s="24" t="s">
        <v>1003</v>
      </c>
      <c r="F1237" s="72" t="s">
        <v>156</v>
      </c>
      <c r="G1237" s="71">
        <v>30</v>
      </c>
      <c r="H1237" s="78">
        <f t="shared" si="57"/>
        <v>46.06</v>
      </c>
      <c r="I1237" s="79">
        <v>1381.71</v>
      </c>
      <c r="J1237" s="8"/>
      <c r="K1237" s="80"/>
      <c r="L1237" s="80"/>
      <c r="M1237" s="81">
        <f t="shared" si="58"/>
        <v>49.12</v>
      </c>
      <c r="N1237" s="81">
        <f t="shared" si="59"/>
        <v>1473.6</v>
      </c>
    </row>
    <row r="1238" spans="1:15" customFormat="1" ht="15" x14ac:dyDescent="0.25">
      <c r="A1238" s="42">
        <v>1201</v>
      </c>
      <c r="B1238" s="22" t="s">
        <v>989</v>
      </c>
      <c r="C1238" s="23">
        <v>17</v>
      </c>
      <c r="D1238" s="22" t="s">
        <v>1004</v>
      </c>
      <c r="E1238" s="24" t="s">
        <v>1005</v>
      </c>
      <c r="F1238" s="72" t="s">
        <v>32</v>
      </c>
      <c r="G1238" s="70">
        <v>1.2E-2</v>
      </c>
      <c r="H1238" s="78">
        <f t="shared" si="57"/>
        <v>13074.17</v>
      </c>
      <c r="I1238" s="79">
        <v>156.88999999999999</v>
      </c>
      <c r="J1238" s="8"/>
      <c r="K1238" s="80"/>
      <c r="L1238" s="80"/>
      <c r="M1238" s="81">
        <f t="shared" si="58"/>
        <v>13943.93</v>
      </c>
      <c r="N1238" s="81">
        <f t="shared" si="59"/>
        <v>167.33</v>
      </c>
    </row>
    <row r="1239" spans="1:15" customFormat="1" ht="15" x14ac:dyDescent="0.25">
      <c r="A1239" s="42">
        <v>1202</v>
      </c>
      <c r="B1239" s="22" t="s">
        <v>989</v>
      </c>
      <c r="C1239" s="31">
        <v>17.100000000000001</v>
      </c>
      <c r="D1239" s="22" t="s">
        <v>1006</v>
      </c>
      <c r="E1239" s="24" t="s">
        <v>1007</v>
      </c>
      <c r="F1239" s="72" t="s">
        <v>44</v>
      </c>
      <c r="G1239" s="68">
        <v>0.02</v>
      </c>
      <c r="H1239" s="78">
        <f t="shared" si="57"/>
        <v>2034.5</v>
      </c>
      <c r="I1239" s="79">
        <v>40.69</v>
      </c>
      <c r="J1239" s="8"/>
      <c r="K1239" s="80"/>
      <c r="L1239" s="80"/>
      <c r="M1239" s="81">
        <f t="shared" si="58"/>
        <v>2169.84</v>
      </c>
      <c r="N1239" s="81">
        <f t="shared" si="59"/>
        <v>43.4</v>
      </c>
    </row>
    <row r="1240" spans="1:15" customFormat="1" ht="30" x14ac:dyDescent="0.25">
      <c r="A1240" s="42">
        <v>1203</v>
      </c>
      <c r="B1240" s="22" t="s">
        <v>989</v>
      </c>
      <c r="C1240" s="23">
        <v>18</v>
      </c>
      <c r="D1240" s="22" t="s">
        <v>1004</v>
      </c>
      <c r="E1240" s="24" t="s">
        <v>1008</v>
      </c>
      <c r="F1240" s="72" t="s">
        <v>32</v>
      </c>
      <c r="G1240" s="68">
        <v>0.04</v>
      </c>
      <c r="H1240" s="78">
        <f t="shared" si="57"/>
        <v>13091.5</v>
      </c>
      <c r="I1240" s="79">
        <v>523.66</v>
      </c>
      <c r="J1240" s="8"/>
      <c r="K1240" s="80"/>
      <c r="L1240" s="80"/>
      <c r="M1240" s="81">
        <f t="shared" si="58"/>
        <v>13962.41</v>
      </c>
      <c r="N1240" s="81">
        <f t="shared" si="59"/>
        <v>558.5</v>
      </c>
    </row>
    <row r="1241" spans="1:15" customFormat="1" ht="30" x14ac:dyDescent="0.25">
      <c r="A1241" s="42">
        <v>1204</v>
      </c>
      <c r="B1241" s="22" t="s">
        <v>989</v>
      </c>
      <c r="C1241" s="31">
        <v>18.100000000000001</v>
      </c>
      <c r="D1241" s="22" t="s">
        <v>1009</v>
      </c>
      <c r="E1241" s="24" t="s">
        <v>1010</v>
      </c>
      <c r="F1241" s="72" t="s">
        <v>156</v>
      </c>
      <c r="G1241" s="71">
        <v>2</v>
      </c>
      <c r="H1241" s="78">
        <f t="shared" si="57"/>
        <v>234.56</v>
      </c>
      <c r="I1241" s="79">
        <v>469.12</v>
      </c>
      <c r="J1241" s="8"/>
      <c r="K1241" s="80"/>
      <c r="L1241" s="80"/>
      <c r="M1241" s="81">
        <f t="shared" si="58"/>
        <v>250.16</v>
      </c>
      <c r="N1241" s="81">
        <f t="shared" si="59"/>
        <v>500.32</v>
      </c>
    </row>
    <row r="1242" spans="1:15" customFormat="1" ht="15" x14ac:dyDescent="0.25">
      <c r="A1242" s="42">
        <v>1205</v>
      </c>
      <c r="B1242" s="22" t="s">
        <v>989</v>
      </c>
      <c r="C1242" s="23">
        <v>19</v>
      </c>
      <c r="D1242" s="22" t="s">
        <v>1016</v>
      </c>
      <c r="E1242" s="24" t="s">
        <v>1017</v>
      </c>
      <c r="F1242" s="72" t="s">
        <v>156</v>
      </c>
      <c r="G1242" s="71">
        <v>3</v>
      </c>
      <c r="H1242" s="78">
        <f t="shared" si="57"/>
        <v>1.88</v>
      </c>
      <c r="I1242" s="79">
        <v>5.63</v>
      </c>
      <c r="J1242" s="8"/>
      <c r="K1242" s="80"/>
      <c r="L1242" s="80"/>
      <c r="M1242" s="81">
        <f t="shared" si="58"/>
        <v>2.0099999999999998</v>
      </c>
      <c r="N1242" s="81">
        <f t="shared" si="59"/>
        <v>6.03</v>
      </c>
    </row>
    <row r="1243" spans="1:15" customFormat="1" ht="45" x14ac:dyDescent="0.25">
      <c r="A1243" s="42">
        <v>1206</v>
      </c>
      <c r="B1243" s="22" t="s">
        <v>989</v>
      </c>
      <c r="C1243" s="23">
        <v>20</v>
      </c>
      <c r="D1243" s="22" t="s">
        <v>1018</v>
      </c>
      <c r="E1243" s="24" t="s">
        <v>1019</v>
      </c>
      <c r="F1243" s="72" t="s">
        <v>156</v>
      </c>
      <c r="G1243" s="71">
        <v>1</v>
      </c>
      <c r="H1243" s="78">
        <f t="shared" si="57"/>
        <v>1313.89</v>
      </c>
      <c r="I1243" s="79">
        <v>1313.89</v>
      </c>
      <c r="J1243" s="8"/>
      <c r="K1243" s="80"/>
      <c r="L1243" s="80"/>
      <c r="M1243" s="81">
        <f t="shared" si="58"/>
        <v>1401.3</v>
      </c>
      <c r="N1243" s="81">
        <f t="shared" si="59"/>
        <v>1401.3</v>
      </c>
    </row>
    <row r="1244" spans="1:15" customFormat="1" ht="15" x14ac:dyDescent="0.25">
      <c r="A1244" s="42">
        <v>1207</v>
      </c>
      <c r="B1244" s="22" t="s">
        <v>989</v>
      </c>
      <c r="C1244" s="31">
        <v>20.100000000000001</v>
      </c>
      <c r="D1244" s="22" t="s">
        <v>1020</v>
      </c>
      <c r="E1244" s="24" t="s">
        <v>1021</v>
      </c>
      <c r="F1244" s="72" t="s">
        <v>814</v>
      </c>
      <c r="G1244" s="69">
        <v>0.1</v>
      </c>
      <c r="H1244" s="78">
        <f t="shared" si="57"/>
        <v>1332.9</v>
      </c>
      <c r="I1244" s="79">
        <v>133.29</v>
      </c>
      <c r="J1244" s="8"/>
      <c r="K1244" s="80"/>
      <c r="L1244" s="80"/>
      <c r="M1244" s="81">
        <f t="shared" si="58"/>
        <v>1421.57</v>
      </c>
      <c r="N1244" s="81">
        <f t="shared" si="59"/>
        <v>142.16</v>
      </c>
      <c r="O1244" s="3">
        <f>N1244</f>
        <v>142.16</v>
      </c>
    </row>
    <row r="1245" spans="1:15" customFormat="1" ht="15" x14ac:dyDescent="0.25">
      <c r="A1245" s="42">
        <v>1208</v>
      </c>
      <c r="B1245" s="22" t="s">
        <v>989</v>
      </c>
      <c r="C1245" s="23">
        <v>21</v>
      </c>
      <c r="D1245" s="22" t="s">
        <v>994</v>
      </c>
      <c r="E1245" s="24" t="s">
        <v>1022</v>
      </c>
      <c r="F1245" s="72" t="s">
        <v>156</v>
      </c>
      <c r="G1245" s="71">
        <v>2</v>
      </c>
      <c r="H1245" s="78">
        <f t="shared" si="57"/>
        <v>1164.27</v>
      </c>
      <c r="I1245" s="79">
        <v>2328.5300000000002</v>
      </c>
      <c r="J1245" s="8"/>
      <c r="K1245" s="80"/>
      <c r="L1245" s="80"/>
      <c r="M1245" s="81">
        <f t="shared" si="58"/>
        <v>1241.72</v>
      </c>
      <c r="N1245" s="81">
        <f t="shared" si="59"/>
        <v>2483.44</v>
      </c>
    </row>
    <row r="1246" spans="1:15" customFormat="1" ht="30" x14ac:dyDescent="0.25">
      <c r="A1246" s="42">
        <v>1209</v>
      </c>
      <c r="B1246" s="22" t="s">
        <v>989</v>
      </c>
      <c r="C1246" s="31">
        <v>21.1</v>
      </c>
      <c r="D1246" s="22" t="s">
        <v>1038</v>
      </c>
      <c r="E1246" s="24" t="s">
        <v>1024</v>
      </c>
      <c r="F1246" s="72" t="s">
        <v>156</v>
      </c>
      <c r="G1246" s="71">
        <v>2</v>
      </c>
      <c r="H1246" s="78">
        <f t="shared" si="57"/>
        <v>81.7</v>
      </c>
      <c r="I1246" s="79">
        <v>163.38999999999999</v>
      </c>
      <c r="J1246" s="8"/>
      <c r="K1246" s="80"/>
      <c r="L1246" s="80"/>
      <c r="M1246" s="81">
        <f t="shared" si="58"/>
        <v>87.14</v>
      </c>
      <c r="N1246" s="81">
        <f t="shared" si="59"/>
        <v>174.28</v>
      </c>
    </row>
    <row r="1247" spans="1:15" customFormat="1" ht="15" x14ac:dyDescent="0.25">
      <c r="A1247" s="42">
        <v>1210</v>
      </c>
      <c r="B1247" s="22" t="s">
        <v>989</v>
      </c>
      <c r="C1247" s="23">
        <v>22</v>
      </c>
      <c r="D1247" s="22" t="s">
        <v>1011</v>
      </c>
      <c r="E1247" s="24" t="s">
        <v>1012</v>
      </c>
      <c r="F1247" s="72" t="s">
        <v>32</v>
      </c>
      <c r="G1247" s="68">
        <v>0.04</v>
      </c>
      <c r="H1247" s="78">
        <f t="shared" si="57"/>
        <v>2908.5</v>
      </c>
      <c r="I1247" s="79">
        <v>116.34</v>
      </c>
      <c r="J1247" s="8"/>
      <c r="K1247" s="80"/>
      <c r="L1247" s="80"/>
      <c r="M1247" s="81">
        <f t="shared" si="58"/>
        <v>3101.99</v>
      </c>
      <c r="N1247" s="81">
        <f t="shared" si="59"/>
        <v>124.08</v>
      </c>
    </row>
    <row r="1248" spans="1:15" customFormat="1" ht="30" x14ac:dyDescent="0.25">
      <c r="A1248" s="42">
        <v>1211</v>
      </c>
      <c r="B1248" s="22" t="s">
        <v>989</v>
      </c>
      <c r="C1248" s="31">
        <v>22.1</v>
      </c>
      <c r="D1248" s="22" t="s">
        <v>1013</v>
      </c>
      <c r="E1248" s="24" t="s">
        <v>1014</v>
      </c>
      <c r="F1248" s="72" t="s">
        <v>1015</v>
      </c>
      <c r="G1248" s="74">
        <v>4.1200000000000004E-3</v>
      </c>
      <c r="H1248" s="78">
        <f t="shared" si="57"/>
        <v>4589.8100000000004</v>
      </c>
      <c r="I1248" s="79">
        <v>18.91</v>
      </c>
      <c r="J1248" s="8"/>
      <c r="K1248" s="80"/>
      <c r="L1248" s="80"/>
      <c r="M1248" s="81">
        <f t="shared" si="58"/>
        <v>4895.1499999999996</v>
      </c>
      <c r="N1248" s="81">
        <f t="shared" si="59"/>
        <v>20.170000000000002</v>
      </c>
    </row>
    <row r="1249" spans="1:15" customFormat="1" ht="15" x14ac:dyDescent="0.25">
      <c r="A1249" s="42">
        <v>1212</v>
      </c>
      <c r="B1249" s="22" t="s">
        <v>989</v>
      </c>
      <c r="C1249" s="23">
        <v>23</v>
      </c>
      <c r="D1249" s="22" t="s">
        <v>1025</v>
      </c>
      <c r="E1249" s="24" t="s">
        <v>1026</v>
      </c>
      <c r="F1249" s="72" t="s">
        <v>32</v>
      </c>
      <c r="G1249" s="68">
        <v>0.11</v>
      </c>
      <c r="H1249" s="78">
        <f t="shared" si="57"/>
        <v>13735.36</v>
      </c>
      <c r="I1249" s="79">
        <v>1510.89</v>
      </c>
      <c r="J1249" s="8"/>
      <c r="K1249" s="80"/>
      <c r="L1249" s="80"/>
      <c r="M1249" s="81">
        <f t="shared" si="58"/>
        <v>14649.1</v>
      </c>
      <c r="N1249" s="81">
        <f t="shared" si="59"/>
        <v>1611.4</v>
      </c>
    </row>
    <row r="1250" spans="1:15" customFormat="1" ht="45" x14ac:dyDescent="0.25">
      <c r="A1250" s="42">
        <v>1213</v>
      </c>
      <c r="B1250" s="22" t="s">
        <v>989</v>
      </c>
      <c r="C1250" s="31">
        <v>23.1</v>
      </c>
      <c r="D1250" s="22" t="s">
        <v>1013</v>
      </c>
      <c r="E1250" s="24" t="s">
        <v>1027</v>
      </c>
      <c r="F1250" s="72" t="s">
        <v>1015</v>
      </c>
      <c r="G1250" s="74">
        <v>1.133E-2</v>
      </c>
      <c r="H1250" s="78">
        <f t="shared" si="57"/>
        <v>4586.05</v>
      </c>
      <c r="I1250" s="79">
        <v>51.96</v>
      </c>
      <c r="J1250" s="8"/>
      <c r="K1250" s="80"/>
      <c r="L1250" s="80"/>
      <c r="M1250" s="81">
        <f t="shared" si="58"/>
        <v>4891.1400000000003</v>
      </c>
      <c r="N1250" s="81">
        <f t="shared" si="59"/>
        <v>55.42</v>
      </c>
    </row>
    <row r="1251" spans="1:15" customFormat="1" ht="30" x14ac:dyDescent="0.25">
      <c r="A1251" s="42">
        <v>1214</v>
      </c>
      <c r="B1251" s="22" t="s">
        <v>989</v>
      </c>
      <c r="C1251" s="23">
        <v>24</v>
      </c>
      <c r="D1251" s="22" t="s">
        <v>1028</v>
      </c>
      <c r="E1251" s="24" t="s">
        <v>1029</v>
      </c>
      <c r="F1251" s="72" t="s">
        <v>156</v>
      </c>
      <c r="G1251" s="71">
        <v>1</v>
      </c>
      <c r="H1251" s="78">
        <f t="shared" si="57"/>
        <v>1025.1500000000001</v>
      </c>
      <c r="I1251" s="79">
        <v>1025.1500000000001</v>
      </c>
      <c r="J1251" s="8"/>
      <c r="K1251" s="80"/>
      <c r="L1251" s="80"/>
      <c r="M1251" s="81">
        <f t="shared" si="58"/>
        <v>1093.3499999999999</v>
      </c>
      <c r="N1251" s="81">
        <f t="shared" si="59"/>
        <v>1093.3499999999999</v>
      </c>
    </row>
    <row r="1252" spans="1:15" customFormat="1" ht="30" x14ac:dyDescent="0.25">
      <c r="A1252" s="42">
        <v>1215</v>
      </c>
      <c r="B1252" s="22" t="s">
        <v>989</v>
      </c>
      <c r="C1252" s="23">
        <v>25</v>
      </c>
      <c r="D1252" s="22" t="s">
        <v>1028</v>
      </c>
      <c r="E1252" s="24" t="s">
        <v>1030</v>
      </c>
      <c r="F1252" s="72" t="s">
        <v>156</v>
      </c>
      <c r="G1252" s="71">
        <v>2</v>
      </c>
      <c r="H1252" s="78">
        <f t="shared" si="57"/>
        <v>1025.1500000000001</v>
      </c>
      <c r="I1252" s="79">
        <v>2050.29</v>
      </c>
      <c r="J1252" s="8"/>
      <c r="K1252" s="80"/>
      <c r="L1252" s="80"/>
      <c r="M1252" s="81">
        <f t="shared" si="58"/>
        <v>1093.3499999999999</v>
      </c>
      <c r="N1252" s="81">
        <f t="shared" si="59"/>
        <v>2186.6999999999998</v>
      </c>
    </row>
    <row r="1253" spans="1:15" customFormat="1" ht="15" x14ac:dyDescent="0.25">
      <c r="A1253" s="42">
        <v>1216</v>
      </c>
      <c r="B1253" s="22" t="s">
        <v>989</v>
      </c>
      <c r="C1253" s="31">
        <v>25.1</v>
      </c>
      <c r="D1253" s="22" t="s">
        <v>1031</v>
      </c>
      <c r="E1253" s="24" t="s">
        <v>1032</v>
      </c>
      <c r="F1253" s="72" t="s">
        <v>156</v>
      </c>
      <c r="G1253" s="71">
        <v>2</v>
      </c>
      <c r="H1253" s="78">
        <f t="shared" si="57"/>
        <v>5265.94</v>
      </c>
      <c r="I1253" s="79">
        <v>10531.87</v>
      </c>
      <c r="J1253" s="8"/>
      <c r="K1253" s="80"/>
      <c r="L1253" s="80"/>
      <c r="M1253" s="81">
        <f t="shared" si="58"/>
        <v>5616.26</v>
      </c>
      <c r="N1253" s="81">
        <f t="shared" si="59"/>
        <v>11232.52</v>
      </c>
      <c r="O1253" s="3">
        <f>N1253</f>
        <v>11232.52</v>
      </c>
    </row>
    <row r="1254" spans="1:15" customFormat="1" ht="45" x14ac:dyDescent="0.25">
      <c r="A1254" s="42">
        <v>1217</v>
      </c>
      <c r="B1254" s="22" t="s">
        <v>989</v>
      </c>
      <c r="C1254" s="23">
        <v>26</v>
      </c>
      <c r="D1254" s="22" t="s">
        <v>1033</v>
      </c>
      <c r="E1254" s="24" t="s">
        <v>1034</v>
      </c>
      <c r="F1254" s="72" t="s">
        <v>32</v>
      </c>
      <c r="G1254" s="69">
        <v>0.1</v>
      </c>
      <c r="H1254" s="78">
        <f t="shared" si="57"/>
        <v>43139.7</v>
      </c>
      <c r="I1254" s="79">
        <v>4313.97</v>
      </c>
      <c r="J1254" s="8"/>
      <c r="K1254" s="80"/>
      <c r="L1254" s="80"/>
      <c r="M1254" s="81">
        <f t="shared" si="58"/>
        <v>46009.56</v>
      </c>
      <c r="N1254" s="81">
        <f t="shared" si="59"/>
        <v>4600.96</v>
      </c>
    </row>
    <row r="1255" spans="1:15" customFormat="1" ht="15" x14ac:dyDescent="0.25">
      <c r="A1255" s="42">
        <v>1218</v>
      </c>
      <c r="B1255" s="22" t="s">
        <v>989</v>
      </c>
      <c r="C1255" s="31">
        <v>26.1</v>
      </c>
      <c r="D1255" s="22" t="s">
        <v>1039</v>
      </c>
      <c r="E1255" s="24" t="s">
        <v>1040</v>
      </c>
      <c r="F1255" s="72" t="s">
        <v>97</v>
      </c>
      <c r="G1255" s="69">
        <v>10.199999999999999</v>
      </c>
      <c r="H1255" s="78">
        <f t="shared" si="57"/>
        <v>108.1</v>
      </c>
      <c r="I1255" s="79">
        <v>1102.57</v>
      </c>
      <c r="J1255" s="8"/>
      <c r="K1255" s="80"/>
      <c r="L1255" s="80"/>
      <c r="M1255" s="81">
        <f t="shared" si="58"/>
        <v>115.29</v>
      </c>
      <c r="N1255" s="81">
        <f t="shared" si="59"/>
        <v>1175.96</v>
      </c>
    </row>
    <row r="1256" spans="1:15" customFormat="1" ht="30" x14ac:dyDescent="0.25">
      <c r="A1256" s="42">
        <v>1219</v>
      </c>
      <c r="B1256" s="22" t="s">
        <v>989</v>
      </c>
      <c r="C1256" s="23">
        <v>27</v>
      </c>
      <c r="D1256" s="22" t="s">
        <v>990</v>
      </c>
      <c r="E1256" s="24" t="s">
        <v>991</v>
      </c>
      <c r="F1256" s="72" t="s">
        <v>156</v>
      </c>
      <c r="G1256" s="71">
        <v>1</v>
      </c>
      <c r="H1256" s="78">
        <f t="shared" si="57"/>
        <v>3273.32</v>
      </c>
      <c r="I1256" s="79">
        <v>3273.32</v>
      </c>
      <c r="J1256" s="8"/>
      <c r="K1256" s="80"/>
      <c r="L1256" s="80"/>
      <c r="M1256" s="81">
        <f t="shared" si="58"/>
        <v>3491.08</v>
      </c>
      <c r="N1256" s="81">
        <f t="shared" si="59"/>
        <v>3491.08</v>
      </c>
    </row>
    <row r="1257" spans="1:15" customFormat="1" ht="15" x14ac:dyDescent="0.25">
      <c r="A1257" s="42">
        <v>1220</v>
      </c>
      <c r="B1257" s="22" t="s">
        <v>989</v>
      </c>
      <c r="C1257" s="31">
        <v>27.1</v>
      </c>
      <c r="D1257" s="22" t="s">
        <v>1041</v>
      </c>
      <c r="E1257" s="24" t="s">
        <v>1042</v>
      </c>
      <c r="F1257" s="72" t="s">
        <v>156</v>
      </c>
      <c r="G1257" s="71">
        <v>1</v>
      </c>
      <c r="H1257" s="78">
        <f t="shared" si="57"/>
        <v>244463.1</v>
      </c>
      <c r="I1257" s="79">
        <v>244463.1</v>
      </c>
      <c r="J1257" s="8"/>
      <c r="K1257" s="80"/>
      <c r="L1257" s="80"/>
      <c r="M1257" s="81">
        <f t="shared" si="58"/>
        <v>260725.98</v>
      </c>
      <c r="N1257" s="81">
        <f t="shared" si="59"/>
        <v>260725.98</v>
      </c>
      <c r="O1257" s="3">
        <f>N1257</f>
        <v>260725.98</v>
      </c>
    </row>
    <row r="1258" spans="1:15" customFormat="1" ht="30" x14ac:dyDescent="0.25">
      <c r="A1258" s="42">
        <v>1221</v>
      </c>
      <c r="B1258" s="22" t="s">
        <v>989</v>
      </c>
      <c r="C1258" s="23">
        <v>28</v>
      </c>
      <c r="D1258" s="22" t="s">
        <v>990</v>
      </c>
      <c r="E1258" s="24" t="s">
        <v>991</v>
      </c>
      <c r="F1258" s="72" t="s">
        <v>156</v>
      </c>
      <c r="G1258" s="71">
        <v>1</v>
      </c>
      <c r="H1258" s="78">
        <f t="shared" si="57"/>
        <v>3273.32</v>
      </c>
      <c r="I1258" s="79">
        <v>3273.32</v>
      </c>
      <c r="J1258" s="8"/>
      <c r="K1258" s="80"/>
      <c r="L1258" s="80"/>
      <c r="M1258" s="81">
        <f t="shared" si="58"/>
        <v>3491.08</v>
      </c>
      <c r="N1258" s="81">
        <f t="shared" si="59"/>
        <v>3491.08</v>
      </c>
    </row>
    <row r="1259" spans="1:15" customFormat="1" ht="15" x14ac:dyDescent="0.25">
      <c r="A1259" s="42">
        <v>1222</v>
      </c>
      <c r="B1259" s="22" t="s">
        <v>989</v>
      </c>
      <c r="C1259" s="31">
        <v>28.1</v>
      </c>
      <c r="D1259" s="22" t="s">
        <v>1041</v>
      </c>
      <c r="E1259" s="24" t="s">
        <v>1042</v>
      </c>
      <c r="F1259" s="72" t="s">
        <v>156</v>
      </c>
      <c r="G1259" s="71">
        <v>1</v>
      </c>
      <c r="H1259" s="78">
        <f t="shared" si="57"/>
        <v>244463.1</v>
      </c>
      <c r="I1259" s="79">
        <v>244463.1</v>
      </c>
      <c r="J1259" s="8"/>
      <c r="K1259" s="80"/>
      <c r="L1259" s="80"/>
      <c r="M1259" s="81">
        <f t="shared" si="58"/>
        <v>260725.98</v>
      </c>
      <c r="N1259" s="81">
        <f t="shared" si="59"/>
        <v>260725.98</v>
      </c>
      <c r="O1259" s="3">
        <f>N1259</f>
        <v>260725.98</v>
      </c>
    </row>
    <row r="1260" spans="1:15" customFormat="1" ht="45" x14ac:dyDescent="0.25">
      <c r="A1260" s="42">
        <v>1223</v>
      </c>
      <c r="B1260" s="22" t="s">
        <v>989</v>
      </c>
      <c r="C1260" s="23">
        <v>29</v>
      </c>
      <c r="D1260" s="22" t="s">
        <v>1043</v>
      </c>
      <c r="E1260" s="24" t="s">
        <v>1044</v>
      </c>
      <c r="F1260" s="72" t="s">
        <v>156</v>
      </c>
      <c r="G1260" s="71">
        <v>1</v>
      </c>
      <c r="H1260" s="78">
        <f t="shared" si="57"/>
        <v>24109.16</v>
      </c>
      <c r="I1260" s="79">
        <v>24109.16</v>
      </c>
      <c r="J1260" s="8"/>
      <c r="K1260" s="80"/>
      <c r="L1260" s="80"/>
      <c r="M1260" s="81">
        <f t="shared" si="58"/>
        <v>25713.02</v>
      </c>
      <c r="N1260" s="81">
        <f t="shared" si="59"/>
        <v>25713.02</v>
      </c>
    </row>
    <row r="1261" spans="1:15" customFormat="1" ht="30" x14ac:dyDescent="0.25">
      <c r="A1261" s="42">
        <v>1224</v>
      </c>
      <c r="B1261" s="22" t="s">
        <v>989</v>
      </c>
      <c r="C1261" s="31">
        <v>29.1</v>
      </c>
      <c r="D1261" s="22" t="s">
        <v>1045</v>
      </c>
      <c r="E1261" s="24" t="s">
        <v>1046</v>
      </c>
      <c r="F1261" s="72" t="s">
        <v>156</v>
      </c>
      <c r="G1261" s="71">
        <v>1</v>
      </c>
      <c r="H1261" s="78">
        <f t="shared" si="57"/>
        <v>643531.16</v>
      </c>
      <c r="I1261" s="79">
        <v>643531.16</v>
      </c>
      <c r="J1261" s="8"/>
      <c r="K1261" s="80"/>
      <c r="L1261" s="80"/>
      <c r="M1261" s="81">
        <f t="shared" si="58"/>
        <v>686342.01</v>
      </c>
      <c r="N1261" s="81">
        <f t="shared" si="59"/>
        <v>686342.01</v>
      </c>
      <c r="O1261" s="3">
        <f>N1261</f>
        <v>686342.01</v>
      </c>
    </row>
    <row r="1262" spans="1:15" customFormat="1" ht="30" x14ac:dyDescent="0.25">
      <c r="A1262" s="42">
        <v>1225</v>
      </c>
      <c r="B1262" s="22" t="s">
        <v>989</v>
      </c>
      <c r="C1262" s="23">
        <v>30</v>
      </c>
      <c r="D1262" s="22" t="s">
        <v>1028</v>
      </c>
      <c r="E1262" s="24" t="s">
        <v>1047</v>
      </c>
      <c r="F1262" s="72" t="s">
        <v>156</v>
      </c>
      <c r="G1262" s="71">
        <v>4</v>
      </c>
      <c r="H1262" s="78">
        <f t="shared" si="57"/>
        <v>1025.1500000000001</v>
      </c>
      <c r="I1262" s="79">
        <v>4100.59</v>
      </c>
      <c r="J1262" s="8"/>
      <c r="K1262" s="80"/>
      <c r="L1262" s="80"/>
      <c r="M1262" s="81">
        <f t="shared" si="58"/>
        <v>1093.3499999999999</v>
      </c>
      <c r="N1262" s="81">
        <f t="shared" si="59"/>
        <v>4373.3999999999996</v>
      </c>
    </row>
    <row r="1263" spans="1:15" customFormat="1" ht="30" x14ac:dyDescent="0.25">
      <c r="A1263" s="42">
        <v>1226</v>
      </c>
      <c r="B1263" s="22" t="s">
        <v>989</v>
      </c>
      <c r="C1263" s="23">
        <v>31</v>
      </c>
      <c r="D1263" s="22" t="s">
        <v>1048</v>
      </c>
      <c r="E1263" s="24" t="s">
        <v>1049</v>
      </c>
      <c r="F1263" s="72" t="s">
        <v>32</v>
      </c>
      <c r="G1263" s="69">
        <v>0.2</v>
      </c>
      <c r="H1263" s="78">
        <f t="shared" si="57"/>
        <v>16317.05</v>
      </c>
      <c r="I1263" s="79">
        <v>3263.41</v>
      </c>
      <c r="J1263" s="8"/>
      <c r="K1263" s="80"/>
      <c r="L1263" s="80"/>
      <c r="M1263" s="81">
        <f t="shared" si="58"/>
        <v>17402.54</v>
      </c>
      <c r="N1263" s="81">
        <f t="shared" si="59"/>
        <v>3480.51</v>
      </c>
    </row>
    <row r="1264" spans="1:15" customFormat="1" ht="45" x14ac:dyDescent="0.25">
      <c r="A1264" s="42">
        <v>1227</v>
      </c>
      <c r="B1264" s="22" t="s">
        <v>989</v>
      </c>
      <c r="C1264" s="31">
        <v>31.1</v>
      </c>
      <c r="D1264" s="22" t="s">
        <v>1050</v>
      </c>
      <c r="E1264" s="24" t="s">
        <v>1051</v>
      </c>
      <c r="F1264" s="72" t="s">
        <v>964</v>
      </c>
      <c r="G1264" s="71">
        <v>2</v>
      </c>
      <c r="H1264" s="78">
        <f t="shared" si="57"/>
        <v>202.83</v>
      </c>
      <c r="I1264" s="79">
        <v>405.65</v>
      </c>
      <c r="J1264" s="8"/>
      <c r="K1264" s="80"/>
      <c r="L1264" s="80"/>
      <c r="M1264" s="81">
        <f t="shared" si="58"/>
        <v>216.32</v>
      </c>
      <c r="N1264" s="81">
        <f t="shared" si="59"/>
        <v>432.64</v>
      </c>
    </row>
    <row r="1265" spans="1:15" customFormat="1" ht="15" x14ac:dyDescent="0.25">
      <c r="A1265" s="42">
        <v>1228</v>
      </c>
      <c r="B1265" s="22" t="s">
        <v>989</v>
      </c>
      <c r="C1265" s="31">
        <v>31.2</v>
      </c>
      <c r="D1265" s="22" t="s">
        <v>1052</v>
      </c>
      <c r="E1265" s="24" t="s">
        <v>1053</v>
      </c>
      <c r="F1265" s="72" t="s">
        <v>44</v>
      </c>
      <c r="G1265" s="68">
        <v>0.06</v>
      </c>
      <c r="H1265" s="78">
        <f t="shared" si="57"/>
        <v>237.83</v>
      </c>
      <c r="I1265" s="79">
        <v>14.27</v>
      </c>
      <c r="J1265" s="8"/>
      <c r="K1265" s="80"/>
      <c r="L1265" s="80"/>
      <c r="M1265" s="81">
        <f t="shared" si="58"/>
        <v>253.65</v>
      </c>
      <c r="N1265" s="81">
        <f t="shared" si="59"/>
        <v>15.22</v>
      </c>
    </row>
    <row r="1266" spans="1:15" customFormat="1" ht="60" x14ac:dyDescent="0.25">
      <c r="A1266" s="42">
        <v>1229</v>
      </c>
      <c r="B1266" s="22" t="s">
        <v>989</v>
      </c>
      <c r="C1266" s="23">
        <v>32</v>
      </c>
      <c r="D1266" s="22" t="s">
        <v>1054</v>
      </c>
      <c r="E1266" s="24" t="s">
        <v>1055</v>
      </c>
      <c r="F1266" s="72" t="s">
        <v>32</v>
      </c>
      <c r="G1266" s="69">
        <v>0.2</v>
      </c>
      <c r="H1266" s="78">
        <f t="shared" si="57"/>
        <v>5496.35</v>
      </c>
      <c r="I1266" s="79">
        <v>1099.27</v>
      </c>
      <c r="J1266" s="8"/>
      <c r="K1266" s="80"/>
      <c r="L1266" s="80"/>
      <c r="M1266" s="81">
        <f t="shared" si="58"/>
        <v>5861.99</v>
      </c>
      <c r="N1266" s="81">
        <f t="shared" si="59"/>
        <v>1172.4000000000001</v>
      </c>
    </row>
    <row r="1267" spans="1:15" customFormat="1" ht="45" x14ac:dyDescent="0.25">
      <c r="A1267" s="42">
        <v>1230</v>
      </c>
      <c r="B1267" s="22" t="s">
        <v>989</v>
      </c>
      <c r="C1267" s="23">
        <v>33</v>
      </c>
      <c r="D1267" s="22" t="s">
        <v>1056</v>
      </c>
      <c r="E1267" s="24" t="s">
        <v>1057</v>
      </c>
      <c r="F1267" s="72" t="s">
        <v>156</v>
      </c>
      <c r="G1267" s="71">
        <v>2</v>
      </c>
      <c r="H1267" s="78">
        <f t="shared" si="57"/>
        <v>3316.6</v>
      </c>
      <c r="I1267" s="79">
        <v>6633.19</v>
      </c>
      <c r="J1267" s="8"/>
      <c r="K1267" s="80"/>
      <c r="L1267" s="80"/>
      <c r="M1267" s="81">
        <f t="shared" si="58"/>
        <v>3537.24</v>
      </c>
      <c r="N1267" s="81">
        <f t="shared" si="59"/>
        <v>7074.48</v>
      </c>
    </row>
    <row r="1268" spans="1:15" customFormat="1" ht="15" x14ac:dyDescent="0.25">
      <c r="A1268" s="42">
        <v>1231</v>
      </c>
      <c r="B1268" s="22" t="s">
        <v>989</v>
      </c>
      <c r="C1268" s="31">
        <v>33.1</v>
      </c>
      <c r="D1268" s="22" t="s">
        <v>1058</v>
      </c>
      <c r="E1268" s="24" t="s">
        <v>1059</v>
      </c>
      <c r="F1268" s="72" t="s">
        <v>156</v>
      </c>
      <c r="G1268" s="71">
        <v>2</v>
      </c>
      <c r="H1268" s="78">
        <f t="shared" ref="H1268:H1331" si="60">I1268/G1268</f>
        <v>3733.32</v>
      </c>
      <c r="I1268" s="79">
        <v>7466.63</v>
      </c>
      <c r="J1268" s="8"/>
      <c r="K1268" s="80"/>
      <c r="L1268" s="80"/>
      <c r="M1268" s="81">
        <f t="shared" ref="M1268:M1331" si="61">H1268*$J$9*$K$9</f>
        <v>3981.68</v>
      </c>
      <c r="N1268" s="81">
        <f t="shared" ref="N1268:N1331" si="62">G1268*M1268</f>
        <v>7963.36</v>
      </c>
      <c r="O1268" s="3">
        <f>N1268</f>
        <v>7963.36</v>
      </c>
    </row>
    <row r="1269" spans="1:15" customFormat="1" ht="45" x14ac:dyDescent="0.25">
      <c r="A1269" s="42">
        <v>1232</v>
      </c>
      <c r="B1269" s="22" t="s">
        <v>989</v>
      </c>
      <c r="C1269" s="23">
        <v>34</v>
      </c>
      <c r="D1269" s="22" t="s">
        <v>1060</v>
      </c>
      <c r="E1269" s="24" t="s">
        <v>1061</v>
      </c>
      <c r="F1269" s="72" t="s">
        <v>156</v>
      </c>
      <c r="G1269" s="71">
        <v>1</v>
      </c>
      <c r="H1269" s="78">
        <f t="shared" si="60"/>
        <v>811.05</v>
      </c>
      <c r="I1269" s="79">
        <v>811.05</v>
      </c>
      <c r="J1269" s="8"/>
      <c r="K1269" s="80"/>
      <c r="L1269" s="80"/>
      <c r="M1269" s="81">
        <f t="shared" si="61"/>
        <v>865.01</v>
      </c>
      <c r="N1269" s="81">
        <f t="shared" si="62"/>
        <v>865.01</v>
      </c>
    </row>
    <row r="1270" spans="1:15" customFormat="1" ht="15" x14ac:dyDescent="0.25">
      <c r="A1270" s="42">
        <v>1233</v>
      </c>
      <c r="B1270" s="22" t="s">
        <v>989</v>
      </c>
      <c r="C1270" s="31">
        <v>34.1</v>
      </c>
      <c r="D1270" s="22" t="s">
        <v>1062</v>
      </c>
      <c r="E1270" s="24" t="s">
        <v>1063</v>
      </c>
      <c r="F1270" s="72" t="s">
        <v>156</v>
      </c>
      <c r="G1270" s="71">
        <v>1</v>
      </c>
      <c r="H1270" s="78">
        <f t="shared" si="60"/>
        <v>578.53</v>
      </c>
      <c r="I1270" s="79">
        <v>578.53</v>
      </c>
      <c r="J1270" s="8"/>
      <c r="K1270" s="80"/>
      <c r="L1270" s="80"/>
      <c r="M1270" s="81">
        <f t="shared" si="61"/>
        <v>617.02</v>
      </c>
      <c r="N1270" s="81">
        <f t="shared" si="62"/>
        <v>617.02</v>
      </c>
      <c r="O1270" s="3">
        <f>N1270</f>
        <v>617.02</v>
      </c>
    </row>
    <row r="1271" spans="1:15" customFormat="1" ht="15" x14ac:dyDescent="0.25">
      <c r="A1271" s="42">
        <v>1234</v>
      </c>
      <c r="B1271" s="22" t="s">
        <v>989</v>
      </c>
      <c r="C1271" s="23">
        <v>35</v>
      </c>
      <c r="D1271" s="22" t="s">
        <v>1064</v>
      </c>
      <c r="E1271" s="24" t="s">
        <v>1065</v>
      </c>
      <c r="F1271" s="72" t="s">
        <v>156</v>
      </c>
      <c r="G1271" s="71">
        <v>2</v>
      </c>
      <c r="H1271" s="78">
        <f t="shared" si="60"/>
        <v>3610.96</v>
      </c>
      <c r="I1271" s="79">
        <v>7221.92</v>
      </c>
      <c r="J1271" s="8"/>
      <c r="K1271" s="80"/>
      <c r="L1271" s="80"/>
      <c r="M1271" s="81">
        <f t="shared" si="61"/>
        <v>3851.18</v>
      </c>
      <c r="N1271" s="81">
        <f t="shared" si="62"/>
        <v>7702.36</v>
      </c>
    </row>
    <row r="1272" spans="1:15" customFormat="1" ht="30" x14ac:dyDescent="0.25">
      <c r="A1272" s="42">
        <v>1235</v>
      </c>
      <c r="B1272" s="22" t="s">
        <v>989</v>
      </c>
      <c r="C1272" s="31">
        <v>35.1</v>
      </c>
      <c r="D1272" s="22" t="s">
        <v>1066</v>
      </c>
      <c r="E1272" s="24" t="s">
        <v>1067</v>
      </c>
      <c r="F1272" s="72" t="s">
        <v>156</v>
      </c>
      <c r="G1272" s="71">
        <v>2</v>
      </c>
      <c r="H1272" s="78">
        <f t="shared" si="60"/>
        <v>1501.29</v>
      </c>
      <c r="I1272" s="79">
        <v>3002.57</v>
      </c>
      <c r="J1272" s="8"/>
      <c r="K1272" s="80"/>
      <c r="L1272" s="80"/>
      <c r="M1272" s="81">
        <f t="shared" si="61"/>
        <v>1601.16</v>
      </c>
      <c r="N1272" s="81">
        <f t="shared" si="62"/>
        <v>3202.32</v>
      </c>
      <c r="O1272" s="3">
        <f>N1272</f>
        <v>3202.32</v>
      </c>
    </row>
    <row r="1273" spans="1:15" customFormat="1" ht="45" x14ac:dyDescent="0.25">
      <c r="A1273" s="42">
        <v>1236</v>
      </c>
      <c r="B1273" s="22" t="s">
        <v>989</v>
      </c>
      <c r="C1273" s="23">
        <v>36</v>
      </c>
      <c r="D1273" s="22" t="s">
        <v>1068</v>
      </c>
      <c r="E1273" s="24" t="s">
        <v>1069</v>
      </c>
      <c r="F1273" s="72" t="s">
        <v>156</v>
      </c>
      <c r="G1273" s="71">
        <v>2</v>
      </c>
      <c r="H1273" s="78">
        <f t="shared" si="60"/>
        <v>1854.04</v>
      </c>
      <c r="I1273" s="79">
        <v>3708.07</v>
      </c>
      <c r="J1273" s="8"/>
      <c r="K1273" s="80"/>
      <c r="L1273" s="80"/>
      <c r="M1273" s="81">
        <f t="shared" si="61"/>
        <v>1977.38</v>
      </c>
      <c r="N1273" s="81">
        <f t="shared" si="62"/>
        <v>3954.76</v>
      </c>
    </row>
    <row r="1274" spans="1:15" customFormat="1" ht="30" x14ac:dyDescent="0.25">
      <c r="A1274" s="42">
        <v>1237</v>
      </c>
      <c r="B1274" s="22" t="s">
        <v>989</v>
      </c>
      <c r="C1274" s="31">
        <v>36.1</v>
      </c>
      <c r="D1274" s="22" t="s">
        <v>1070</v>
      </c>
      <c r="E1274" s="24" t="s">
        <v>1071</v>
      </c>
      <c r="F1274" s="72" t="s">
        <v>156</v>
      </c>
      <c r="G1274" s="71">
        <v>2</v>
      </c>
      <c r="H1274" s="78">
        <f t="shared" si="60"/>
        <v>4322.8</v>
      </c>
      <c r="I1274" s="79">
        <v>8645.59</v>
      </c>
      <c r="J1274" s="8"/>
      <c r="K1274" s="80"/>
      <c r="L1274" s="80"/>
      <c r="M1274" s="81">
        <f t="shared" si="61"/>
        <v>4610.37</v>
      </c>
      <c r="N1274" s="81">
        <f t="shared" si="62"/>
        <v>9220.74</v>
      </c>
      <c r="O1274" s="3">
        <f>N1274</f>
        <v>9220.74</v>
      </c>
    </row>
    <row r="1275" spans="1:15" customFormat="1" ht="30" x14ac:dyDescent="0.25">
      <c r="A1275" s="42">
        <v>1238</v>
      </c>
      <c r="B1275" s="22" t="s">
        <v>989</v>
      </c>
      <c r="C1275" s="23">
        <v>37</v>
      </c>
      <c r="D1275" s="22" t="s">
        <v>1048</v>
      </c>
      <c r="E1275" s="24" t="s">
        <v>1049</v>
      </c>
      <c r="F1275" s="72" t="s">
        <v>32</v>
      </c>
      <c r="G1275" s="68">
        <v>0.15</v>
      </c>
      <c r="H1275" s="78">
        <f t="shared" si="60"/>
        <v>16319</v>
      </c>
      <c r="I1275" s="79">
        <v>2447.85</v>
      </c>
      <c r="J1275" s="8"/>
      <c r="K1275" s="80"/>
      <c r="L1275" s="80"/>
      <c r="M1275" s="81">
        <f t="shared" si="61"/>
        <v>17404.62</v>
      </c>
      <c r="N1275" s="81">
        <f t="shared" si="62"/>
        <v>2610.69</v>
      </c>
    </row>
    <row r="1276" spans="1:15" customFormat="1" ht="45" x14ac:dyDescent="0.25">
      <c r="A1276" s="42">
        <v>1239</v>
      </c>
      <c r="B1276" s="22" t="s">
        <v>989</v>
      </c>
      <c r="C1276" s="31">
        <v>37.1</v>
      </c>
      <c r="D1276" s="22" t="s">
        <v>1050</v>
      </c>
      <c r="E1276" s="24" t="s">
        <v>1051</v>
      </c>
      <c r="F1276" s="72" t="s">
        <v>964</v>
      </c>
      <c r="G1276" s="69">
        <v>1.5</v>
      </c>
      <c r="H1276" s="78">
        <f t="shared" si="60"/>
        <v>202.83</v>
      </c>
      <c r="I1276" s="79">
        <v>304.24</v>
      </c>
      <c r="J1276" s="8"/>
      <c r="K1276" s="80"/>
      <c r="L1276" s="80"/>
      <c r="M1276" s="81">
        <f t="shared" si="61"/>
        <v>216.32</v>
      </c>
      <c r="N1276" s="81">
        <f t="shared" si="62"/>
        <v>324.48</v>
      </c>
    </row>
    <row r="1277" spans="1:15" customFormat="1" ht="15" x14ac:dyDescent="0.25">
      <c r="A1277" s="42">
        <v>1240</v>
      </c>
      <c r="B1277" s="22" t="s">
        <v>989</v>
      </c>
      <c r="C1277" s="31">
        <v>37.200000000000003</v>
      </c>
      <c r="D1277" s="22" t="s">
        <v>1052</v>
      </c>
      <c r="E1277" s="24" t="s">
        <v>1053</v>
      </c>
      <c r="F1277" s="72" t="s">
        <v>44</v>
      </c>
      <c r="G1277" s="68">
        <v>0.12</v>
      </c>
      <c r="H1277" s="78">
        <f t="shared" si="60"/>
        <v>237.92</v>
      </c>
      <c r="I1277" s="79">
        <v>28.55</v>
      </c>
      <c r="J1277" s="8"/>
      <c r="K1277" s="80"/>
      <c r="L1277" s="80"/>
      <c r="M1277" s="81">
        <f t="shared" si="61"/>
        <v>253.75</v>
      </c>
      <c r="N1277" s="81">
        <f t="shared" si="62"/>
        <v>30.45</v>
      </c>
    </row>
    <row r="1278" spans="1:15" customFormat="1" ht="45" x14ac:dyDescent="0.25">
      <c r="A1278" s="42">
        <v>1241</v>
      </c>
      <c r="B1278" s="22" t="s">
        <v>989</v>
      </c>
      <c r="C1278" s="23">
        <v>38</v>
      </c>
      <c r="D1278" s="22" t="s">
        <v>1072</v>
      </c>
      <c r="E1278" s="24" t="s">
        <v>1073</v>
      </c>
      <c r="F1278" s="72" t="s">
        <v>32</v>
      </c>
      <c r="G1278" s="70">
        <v>1.4999999999999999E-2</v>
      </c>
      <c r="H1278" s="78">
        <f t="shared" si="60"/>
        <v>10552.67</v>
      </c>
      <c r="I1278" s="79">
        <v>158.29</v>
      </c>
      <c r="J1278" s="8"/>
      <c r="K1278" s="80"/>
      <c r="L1278" s="80"/>
      <c r="M1278" s="81">
        <f t="shared" si="61"/>
        <v>11254.69</v>
      </c>
      <c r="N1278" s="81">
        <f t="shared" si="62"/>
        <v>168.82</v>
      </c>
    </row>
    <row r="1279" spans="1:15" customFormat="1" ht="15" x14ac:dyDescent="0.25">
      <c r="A1279" s="42">
        <v>1242</v>
      </c>
      <c r="B1279" s="22" t="s">
        <v>989</v>
      </c>
      <c r="C1279" s="31">
        <v>38.1</v>
      </c>
      <c r="D1279" s="22" t="s">
        <v>1074</v>
      </c>
      <c r="E1279" s="24" t="s">
        <v>1075</v>
      </c>
      <c r="F1279" s="72" t="s">
        <v>1015</v>
      </c>
      <c r="G1279" s="74">
        <v>1.5299999999999999E-3</v>
      </c>
      <c r="H1279" s="78">
        <f t="shared" si="60"/>
        <v>30973.86</v>
      </c>
      <c r="I1279" s="79">
        <v>47.39</v>
      </c>
      <c r="J1279" s="8"/>
      <c r="K1279" s="80"/>
      <c r="L1279" s="80"/>
      <c r="M1279" s="81">
        <f t="shared" si="61"/>
        <v>33034.39</v>
      </c>
      <c r="N1279" s="81">
        <f t="shared" si="62"/>
        <v>50.54</v>
      </c>
    </row>
    <row r="1280" spans="1:15" customFormat="1" ht="60" x14ac:dyDescent="0.25">
      <c r="A1280" s="42">
        <v>1243</v>
      </c>
      <c r="B1280" s="22" t="s">
        <v>989</v>
      </c>
      <c r="C1280" s="23">
        <v>39</v>
      </c>
      <c r="D1280" s="22" t="s">
        <v>1054</v>
      </c>
      <c r="E1280" s="24" t="s">
        <v>1076</v>
      </c>
      <c r="F1280" s="72" t="s">
        <v>32</v>
      </c>
      <c r="G1280" s="68">
        <v>0.15</v>
      </c>
      <c r="H1280" s="78">
        <f t="shared" si="60"/>
        <v>5493.8</v>
      </c>
      <c r="I1280" s="79">
        <v>824.07</v>
      </c>
      <c r="J1280" s="8"/>
      <c r="K1280" s="80"/>
      <c r="L1280" s="80"/>
      <c r="M1280" s="81">
        <f t="shared" si="61"/>
        <v>5859.27</v>
      </c>
      <c r="N1280" s="81">
        <f t="shared" si="62"/>
        <v>878.89</v>
      </c>
    </row>
    <row r="1281" spans="1:15" customFormat="1" ht="15" x14ac:dyDescent="0.25">
      <c r="A1281" s="42">
        <v>1244</v>
      </c>
      <c r="B1281" s="22" t="s">
        <v>989</v>
      </c>
      <c r="C1281" s="31">
        <v>39.1</v>
      </c>
      <c r="D1281" s="22" t="s">
        <v>1074</v>
      </c>
      <c r="E1281" s="24" t="s">
        <v>1075</v>
      </c>
      <c r="F1281" s="72" t="s">
        <v>1015</v>
      </c>
      <c r="G1281" s="65">
        <v>1.5299999999999999E-2</v>
      </c>
      <c r="H1281" s="78">
        <f t="shared" si="60"/>
        <v>30968.63</v>
      </c>
      <c r="I1281" s="79">
        <v>473.82</v>
      </c>
      <c r="J1281" s="8"/>
      <c r="K1281" s="80"/>
      <c r="L1281" s="80"/>
      <c r="M1281" s="81">
        <f t="shared" si="61"/>
        <v>33028.82</v>
      </c>
      <c r="N1281" s="81">
        <f t="shared" si="62"/>
        <v>505.34</v>
      </c>
    </row>
    <row r="1282" spans="1:15" customFormat="1" ht="45" x14ac:dyDescent="0.25">
      <c r="A1282" s="42">
        <v>1245</v>
      </c>
      <c r="B1282" s="22" t="s">
        <v>989</v>
      </c>
      <c r="C1282" s="23">
        <v>40</v>
      </c>
      <c r="D1282" s="22" t="s">
        <v>1043</v>
      </c>
      <c r="E1282" s="24" t="s">
        <v>1044</v>
      </c>
      <c r="F1282" s="72" t="s">
        <v>156</v>
      </c>
      <c r="G1282" s="71">
        <v>1</v>
      </c>
      <c r="H1282" s="78">
        <f t="shared" si="60"/>
        <v>24109.16</v>
      </c>
      <c r="I1282" s="79">
        <v>24109.16</v>
      </c>
      <c r="J1282" s="8"/>
      <c r="K1282" s="80"/>
      <c r="L1282" s="80"/>
      <c r="M1282" s="81">
        <f t="shared" si="61"/>
        <v>25713.02</v>
      </c>
      <c r="N1282" s="81">
        <f t="shared" si="62"/>
        <v>25713.02</v>
      </c>
    </row>
    <row r="1283" spans="1:15" customFormat="1" ht="30" x14ac:dyDescent="0.25">
      <c r="A1283" s="42">
        <v>1246</v>
      </c>
      <c r="B1283" s="22" t="s">
        <v>989</v>
      </c>
      <c r="C1283" s="31">
        <v>40.1</v>
      </c>
      <c r="D1283" s="22" t="s">
        <v>1077</v>
      </c>
      <c r="E1283" s="24" t="s">
        <v>1046</v>
      </c>
      <c r="F1283" s="72" t="s">
        <v>156</v>
      </c>
      <c r="G1283" s="71">
        <v>1</v>
      </c>
      <c r="H1283" s="78">
        <f t="shared" si="60"/>
        <v>643531.16</v>
      </c>
      <c r="I1283" s="79">
        <v>643531.16</v>
      </c>
      <c r="J1283" s="8"/>
      <c r="K1283" s="80"/>
      <c r="L1283" s="80"/>
      <c r="M1283" s="81">
        <f t="shared" si="61"/>
        <v>686342.01</v>
      </c>
      <c r="N1283" s="81">
        <f t="shared" si="62"/>
        <v>686342.01</v>
      </c>
      <c r="O1283" s="3">
        <f>N1283</f>
        <v>686342.01</v>
      </c>
    </row>
    <row r="1284" spans="1:15" customFormat="1" ht="30" x14ac:dyDescent="0.25">
      <c r="A1284" s="42">
        <v>1247</v>
      </c>
      <c r="B1284" s="22" t="s">
        <v>989</v>
      </c>
      <c r="C1284" s="23">
        <v>41</v>
      </c>
      <c r="D1284" s="22" t="s">
        <v>1028</v>
      </c>
      <c r="E1284" s="24" t="s">
        <v>1047</v>
      </c>
      <c r="F1284" s="72" t="s">
        <v>156</v>
      </c>
      <c r="G1284" s="71">
        <v>4</v>
      </c>
      <c r="H1284" s="78">
        <f t="shared" si="60"/>
        <v>1025.1500000000001</v>
      </c>
      <c r="I1284" s="79">
        <v>4100.59</v>
      </c>
      <c r="J1284" s="8"/>
      <c r="K1284" s="80"/>
      <c r="L1284" s="80"/>
      <c r="M1284" s="81">
        <f t="shared" si="61"/>
        <v>1093.3499999999999</v>
      </c>
      <c r="N1284" s="81">
        <f t="shared" si="62"/>
        <v>4373.3999999999996</v>
      </c>
    </row>
    <row r="1285" spans="1:15" customFormat="1" ht="30" x14ac:dyDescent="0.25">
      <c r="A1285" s="42">
        <v>1248</v>
      </c>
      <c r="B1285" s="22" t="s">
        <v>989</v>
      </c>
      <c r="C1285" s="23">
        <v>42</v>
      </c>
      <c r="D1285" s="22" t="s">
        <v>1048</v>
      </c>
      <c r="E1285" s="24" t="s">
        <v>1049</v>
      </c>
      <c r="F1285" s="72" t="s">
        <v>32</v>
      </c>
      <c r="G1285" s="69">
        <v>0.2</v>
      </c>
      <c r="H1285" s="78">
        <f t="shared" si="60"/>
        <v>16317.05</v>
      </c>
      <c r="I1285" s="79">
        <v>3263.41</v>
      </c>
      <c r="J1285" s="8"/>
      <c r="K1285" s="80"/>
      <c r="L1285" s="80"/>
      <c r="M1285" s="81">
        <f t="shared" si="61"/>
        <v>17402.54</v>
      </c>
      <c r="N1285" s="81">
        <f t="shared" si="62"/>
        <v>3480.51</v>
      </c>
    </row>
    <row r="1286" spans="1:15" customFormat="1" ht="45" x14ac:dyDescent="0.25">
      <c r="A1286" s="42">
        <v>1249</v>
      </c>
      <c r="B1286" s="22" t="s">
        <v>989</v>
      </c>
      <c r="C1286" s="31">
        <v>42.1</v>
      </c>
      <c r="D1286" s="22" t="s">
        <v>1050</v>
      </c>
      <c r="E1286" s="24" t="s">
        <v>1051</v>
      </c>
      <c r="F1286" s="72" t="s">
        <v>964</v>
      </c>
      <c r="G1286" s="71">
        <v>2</v>
      </c>
      <c r="H1286" s="78">
        <f t="shared" si="60"/>
        <v>202.83</v>
      </c>
      <c r="I1286" s="79">
        <v>405.65</v>
      </c>
      <c r="J1286" s="8"/>
      <c r="K1286" s="80"/>
      <c r="L1286" s="80"/>
      <c r="M1286" s="81">
        <f t="shared" si="61"/>
        <v>216.32</v>
      </c>
      <c r="N1286" s="81">
        <f t="shared" si="62"/>
        <v>432.64</v>
      </c>
    </row>
    <row r="1287" spans="1:15" customFormat="1" ht="15" x14ac:dyDescent="0.25">
      <c r="A1287" s="42">
        <v>1250</v>
      </c>
      <c r="B1287" s="22" t="s">
        <v>989</v>
      </c>
      <c r="C1287" s="31">
        <v>42.2</v>
      </c>
      <c r="D1287" s="22" t="s">
        <v>1052</v>
      </c>
      <c r="E1287" s="24" t="s">
        <v>1053</v>
      </c>
      <c r="F1287" s="72" t="s">
        <v>44</v>
      </c>
      <c r="G1287" s="68">
        <v>0.06</v>
      </c>
      <c r="H1287" s="78">
        <f t="shared" si="60"/>
        <v>237.83</v>
      </c>
      <c r="I1287" s="79">
        <v>14.27</v>
      </c>
      <c r="J1287" s="8"/>
      <c r="K1287" s="80"/>
      <c r="L1287" s="80"/>
      <c r="M1287" s="81">
        <f t="shared" si="61"/>
        <v>253.65</v>
      </c>
      <c r="N1287" s="81">
        <f t="shared" si="62"/>
        <v>15.22</v>
      </c>
    </row>
    <row r="1288" spans="1:15" customFormat="1" ht="60" x14ac:dyDescent="0.25">
      <c r="A1288" s="42">
        <v>1251</v>
      </c>
      <c r="B1288" s="22" t="s">
        <v>989</v>
      </c>
      <c r="C1288" s="23">
        <v>43</v>
      </c>
      <c r="D1288" s="22" t="s">
        <v>1054</v>
      </c>
      <c r="E1288" s="24" t="s">
        <v>1055</v>
      </c>
      <c r="F1288" s="72" t="s">
        <v>32</v>
      </c>
      <c r="G1288" s="69">
        <v>0.2</v>
      </c>
      <c r="H1288" s="78">
        <f t="shared" si="60"/>
        <v>5496.35</v>
      </c>
      <c r="I1288" s="79">
        <v>1099.27</v>
      </c>
      <c r="J1288" s="8"/>
      <c r="K1288" s="80"/>
      <c r="L1288" s="80"/>
      <c r="M1288" s="81">
        <f t="shared" si="61"/>
        <v>5861.99</v>
      </c>
      <c r="N1288" s="81">
        <f t="shared" si="62"/>
        <v>1172.4000000000001</v>
      </c>
    </row>
    <row r="1289" spans="1:15" customFormat="1" ht="45" x14ac:dyDescent="0.25">
      <c r="A1289" s="42">
        <v>1252</v>
      </c>
      <c r="B1289" s="22" t="s">
        <v>989</v>
      </c>
      <c r="C1289" s="23">
        <v>44</v>
      </c>
      <c r="D1289" s="22" t="s">
        <v>1056</v>
      </c>
      <c r="E1289" s="24" t="s">
        <v>1057</v>
      </c>
      <c r="F1289" s="72" t="s">
        <v>156</v>
      </c>
      <c r="G1289" s="71">
        <v>4</v>
      </c>
      <c r="H1289" s="78">
        <f t="shared" si="60"/>
        <v>3316.59</v>
      </c>
      <c r="I1289" s="79">
        <v>13266.34</v>
      </c>
      <c r="J1289" s="8"/>
      <c r="K1289" s="80"/>
      <c r="L1289" s="80"/>
      <c r="M1289" s="81">
        <f t="shared" si="61"/>
        <v>3537.23</v>
      </c>
      <c r="N1289" s="81">
        <f t="shared" si="62"/>
        <v>14148.92</v>
      </c>
    </row>
    <row r="1290" spans="1:15" customFormat="1" ht="15" x14ac:dyDescent="0.25">
      <c r="A1290" s="42">
        <v>1253</v>
      </c>
      <c r="B1290" s="22" t="s">
        <v>989</v>
      </c>
      <c r="C1290" s="31">
        <v>44.1</v>
      </c>
      <c r="D1290" s="22" t="s">
        <v>1058</v>
      </c>
      <c r="E1290" s="24" t="s">
        <v>1059</v>
      </c>
      <c r="F1290" s="72" t="s">
        <v>156</v>
      </c>
      <c r="G1290" s="71">
        <v>4</v>
      </c>
      <c r="H1290" s="78">
        <f t="shared" si="60"/>
        <v>3733.32</v>
      </c>
      <c r="I1290" s="79">
        <v>14933.26</v>
      </c>
      <c r="J1290" s="8"/>
      <c r="K1290" s="80"/>
      <c r="L1290" s="80"/>
      <c r="M1290" s="81">
        <f t="shared" si="61"/>
        <v>3981.68</v>
      </c>
      <c r="N1290" s="81">
        <f t="shared" si="62"/>
        <v>15926.72</v>
      </c>
      <c r="O1290" s="3">
        <f>N1290</f>
        <v>15926.72</v>
      </c>
    </row>
    <row r="1291" spans="1:15" customFormat="1" ht="30" x14ac:dyDescent="0.25">
      <c r="A1291" s="42">
        <v>1254</v>
      </c>
      <c r="B1291" s="22" t="s">
        <v>989</v>
      </c>
      <c r="C1291" s="23">
        <v>45</v>
      </c>
      <c r="D1291" s="22" t="s">
        <v>1060</v>
      </c>
      <c r="E1291" s="24" t="s">
        <v>1078</v>
      </c>
      <c r="F1291" s="72" t="s">
        <v>156</v>
      </c>
      <c r="G1291" s="71">
        <v>1</v>
      </c>
      <c r="H1291" s="78">
        <f t="shared" si="60"/>
        <v>811.05</v>
      </c>
      <c r="I1291" s="79">
        <v>811.05</v>
      </c>
      <c r="J1291" s="8"/>
      <c r="K1291" s="80"/>
      <c r="L1291" s="80"/>
      <c r="M1291" s="81">
        <f t="shared" si="61"/>
        <v>865.01</v>
      </c>
      <c r="N1291" s="81">
        <f t="shared" si="62"/>
        <v>865.01</v>
      </c>
    </row>
    <row r="1292" spans="1:15" customFormat="1" ht="15" x14ac:dyDescent="0.25">
      <c r="A1292" s="42">
        <v>1255</v>
      </c>
      <c r="B1292" s="22" t="s">
        <v>989</v>
      </c>
      <c r="C1292" s="31">
        <v>45.1</v>
      </c>
      <c r="D1292" s="22" t="s">
        <v>1062</v>
      </c>
      <c r="E1292" s="24" t="s">
        <v>1063</v>
      </c>
      <c r="F1292" s="72" t="s">
        <v>156</v>
      </c>
      <c r="G1292" s="71">
        <v>1</v>
      </c>
      <c r="H1292" s="78">
        <f t="shared" si="60"/>
        <v>578.53</v>
      </c>
      <c r="I1292" s="79">
        <v>578.53</v>
      </c>
      <c r="J1292" s="8"/>
      <c r="K1292" s="80"/>
      <c r="L1292" s="80"/>
      <c r="M1292" s="81">
        <f t="shared" si="61"/>
        <v>617.02</v>
      </c>
      <c r="N1292" s="81">
        <f t="shared" si="62"/>
        <v>617.02</v>
      </c>
      <c r="O1292" s="3">
        <f>N1292</f>
        <v>617.02</v>
      </c>
    </row>
    <row r="1293" spans="1:15" customFormat="1" ht="15" x14ac:dyDescent="0.25">
      <c r="A1293" s="42">
        <v>1256</v>
      </c>
      <c r="B1293" s="22" t="s">
        <v>989</v>
      </c>
      <c r="C1293" s="23">
        <v>46</v>
      </c>
      <c r="D1293" s="22" t="s">
        <v>1064</v>
      </c>
      <c r="E1293" s="24" t="s">
        <v>1065</v>
      </c>
      <c r="F1293" s="72" t="s">
        <v>156</v>
      </c>
      <c r="G1293" s="71">
        <v>2</v>
      </c>
      <c r="H1293" s="78">
        <f t="shared" si="60"/>
        <v>3610.96</v>
      </c>
      <c r="I1293" s="79">
        <v>7221.92</v>
      </c>
      <c r="J1293" s="8"/>
      <c r="K1293" s="80"/>
      <c r="L1293" s="80"/>
      <c r="M1293" s="81">
        <f t="shared" si="61"/>
        <v>3851.18</v>
      </c>
      <c r="N1293" s="81">
        <f t="shared" si="62"/>
        <v>7702.36</v>
      </c>
    </row>
    <row r="1294" spans="1:15" customFormat="1" ht="30" x14ac:dyDescent="0.25">
      <c r="A1294" s="42">
        <v>1257</v>
      </c>
      <c r="B1294" s="22" t="s">
        <v>989</v>
      </c>
      <c r="C1294" s="31">
        <v>46.1</v>
      </c>
      <c r="D1294" s="22" t="s">
        <v>1066</v>
      </c>
      <c r="E1294" s="24" t="s">
        <v>1067</v>
      </c>
      <c r="F1294" s="72" t="s">
        <v>156</v>
      </c>
      <c r="G1294" s="71">
        <v>1</v>
      </c>
      <c r="H1294" s="78">
        <f t="shared" si="60"/>
        <v>1501.29</v>
      </c>
      <c r="I1294" s="79">
        <v>1501.29</v>
      </c>
      <c r="J1294" s="8"/>
      <c r="K1294" s="80"/>
      <c r="L1294" s="80"/>
      <c r="M1294" s="81">
        <f t="shared" si="61"/>
        <v>1601.16</v>
      </c>
      <c r="N1294" s="81">
        <f t="shared" si="62"/>
        <v>1601.16</v>
      </c>
      <c r="O1294" s="3">
        <f>N1294</f>
        <v>1601.16</v>
      </c>
    </row>
    <row r="1295" spans="1:15" customFormat="1" ht="30" x14ac:dyDescent="0.25">
      <c r="A1295" s="42">
        <v>1258</v>
      </c>
      <c r="B1295" s="22" t="s">
        <v>989</v>
      </c>
      <c r="C1295" s="31">
        <v>46.2</v>
      </c>
      <c r="D1295" s="22" t="s">
        <v>1079</v>
      </c>
      <c r="E1295" s="24" t="s">
        <v>1080</v>
      </c>
      <c r="F1295" s="72" t="s">
        <v>156</v>
      </c>
      <c r="G1295" s="71">
        <v>1</v>
      </c>
      <c r="H1295" s="78">
        <f t="shared" si="60"/>
        <v>2216.7399999999998</v>
      </c>
      <c r="I1295" s="79">
        <v>2216.7399999999998</v>
      </c>
      <c r="J1295" s="8"/>
      <c r="K1295" s="80"/>
      <c r="L1295" s="80"/>
      <c r="M1295" s="81">
        <f t="shared" si="61"/>
        <v>2364.21</v>
      </c>
      <c r="N1295" s="81">
        <f t="shared" si="62"/>
        <v>2364.21</v>
      </c>
      <c r="O1295" s="3">
        <f>N1295</f>
        <v>2364.21</v>
      </c>
    </row>
    <row r="1296" spans="1:15" customFormat="1" ht="45" x14ac:dyDescent="0.25">
      <c r="A1296" s="42">
        <v>1259</v>
      </c>
      <c r="B1296" s="22" t="s">
        <v>989</v>
      </c>
      <c r="C1296" s="23">
        <v>47</v>
      </c>
      <c r="D1296" s="22" t="s">
        <v>1068</v>
      </c>
      <c r="E1296" s="24" t="s">
        <v>1069</v>
      </c>
      <c r="F1296" s="72" t="s">
        <v>156</v>
      </c>
      <c r="G1296" s="71">
        <v>4</v>
      </c>
      <c r="H1296" s="78">
        <f t="shared" si="60"/>
        <v>1854.03</v>
      </c>
      <c r="I1296" s="79">
        <v>7416.13</v>
      </c>
      <c r="J1296" s="8"/>
      <c r="K1296" s="80"/>
      <c r="L1296" s="80"/>
      <c r="M1296" s="81">
        <f t="shared" si="61"/>
        <v>1977.37</v>
      </c>
      <c r="N1296" s="81">
        <f t="shared" si="62"/>
        <v>7909.48</v>
      </c>
    </row>
    <row r="1297" spans="1:15" customFormat="1" ht="30" x14ac:dyDescent="0.25">
      <c r="A1297" s="42">
        <v>1260</v>
      </c>
      <c r="B1297" s="22" t="s">
        <v>989</v>
      </c>
      <c r="C1297" s="31">
        <v>47.1</v>
      </c>
      <c r="D1297" s="22" t="s">
        <v>1081</v>
      </c>
      <c r="E1297" s="24" t="s">
        <v>1071</v>
      </c>
      <c r="F1297" s="72" t="s">
        <v>156</v>
      </c>
      <c r="G1297" s="71">
        <v>4</v>
      </c>
      <c r="H1297" s="78">
        <f t="shared" si="60"/>
        <v>4322.78</v>
      </c>
      <c r="I1297" s="79">
        <v>17291.12</v>
      </c>
      <c r="J1297" s="8"/>
      <c r="K1297" s="80"/>
      <c r="L1297" s="80"/>
      <c r="M1297" s="81">
        <f t="shared" si="61"/>
        <v>4610.3500000000004</v>
      </c>
      <c r="N1297" s="81">
        <f t="shared" si="62"/>
        <v>18441.400000000001</v>
      </c>
      <c r="O1297" s="3">
        <f>N1297</f>
        <v>18441.400000000001</v>
      </c>
    </row>
    <row r="1298" spans="1:15" customFormat="1" ht="30" x14ac:dyDescent="0.25">
      <c r="A1298" s="42">
        <v>1261</v>
      </c>
      <c r="B1298" s="22" t="s">
        <v>989</v>
      </c>
      <c r="C1298" s="23">
        <v>48</v>
      </c>
      <c r="D1298" s="22" t="s">
        <v>1048</v>
      </c>
      <c r="E1298" s="24" t="s">
        <v>1049</v>
      </c>
      <c r="F1298" s="72" t="s">
        <v>32</v>
      </c>
      <c r="G1298" s="68">
        <v>0.32</v>
      </c>
      <c r="H1298" s="78">
        <f t="shared" si="60"/>
        <v>16314.13</v>
      </c>
      <c r="I1298" s="79">
        <v>5220.5200000000004</v>
      </c>
      <c r="J1298" s="8"/>
      <c r="K1298" s="80"/>
      <c r="L1298" s="80"/>
      <c r="M1298" s="81">
        <f t="shared" si="61"/>
        <v>17399.43</v>
      </c>
      <c r="N1298" s="81">
        <f t="shared" si="62"/>
        <v>5567.82</v>
      </c>
    </row>
    <row r="1299" spans="1:15" customFormat="1" ht="45" x14ac:dyDescent="0.25">
      <c r="A1299" s="42">
        <v>1262</v>
      </c>
      <c r="B1299" s="22" t="s">
        <v>989</v>
      </c>
      <c r="C1299" s="31">
        <v>48.1</v>
      </c>
      <c r="D1299" s="22" t="s">
        <v>1050</v>
      </c>
      <c r="E1299" s="24" t="s">
        <v>1051</v>
      </c>
      <c r="F1299" s="72" t="s">
        <v>964</v>
      </c>
      <c r="G1299" s="69">
        <v>3.2</v>
      </c>
      <c r="H1299" s="78">
        <f t="shared" si="60"/>
        <v>202.83</v>
      </c>
      <c r="I1299" s="79">
        <v>649.04</v>
      </c>
      <c r="J1299" s="8"/>
      <c r="K1299" s="80"/>
      <c r="L1299" s="80"/>
      <c r="M1299" s="81">
        <f t="shared" si="61"/>
        <v>216.32</v>
      </c>
      <c r="N1299" s="81">
        <f t="shared" si="62"/>
        <v>692.22</v>
      </c>
    </row>
    <row r="1300" spans="1:15" customFormat="1" ht="15" x14ac:dyDescent="0.25">
      <c r="A1300" s="42">
        <v>1263</v>
      </c>
      <c r="B1300" s="22" t="s">
        <v>989</v>
      </c>
      <c r="C1300" s="31">
        <v>48.2</v>
      </c>
      <c r="D1300" s="22" t="s">
        <v>1052</v>
      </c>
      <c r="E1300" s="24" t="s">
        <v>1053</v>
      </c>
      <c r="F1300" s="72" t="s">
        <v>44</v>
      </c>
      <c r="G1300" s="68">
        <v>0.16</v>
      </c>
      <c r="H1300" s="78">
        <f t="shared" si="60"/>
        <v>237.88</v>
      </c>
      <c r="I1300" s="79">
        <v>38.06</v>
      </c>
      <c r="J1300" s="8"/>
      <c r="K1300" s="80"/>
      <c r="L1300" s="80"/>
      <c r="M1300" s="81">
        <f t="shared" si="61"/>
        <v>253.7</v>
      </c>
      <c r="N1300" s="81">
        <f t="shared" si="62"/>
        <v>40.590000000000003</v>
      </c>
    </row>
    <row r="1301" spans="1:15" customFormat="1" ht="60" x14ac:dyDescent="0.25">
      <c r="A1301" s="42">
        <v>1264</v>
      </c>
      <c r="B1301" s="22" t="s">
        <v>989</v>
      </c>
      <c r="C1301" s="23">
        <v>49</v>
      </c>
      <c r="D1301" s="22" t="s">
        <v>1054</v>
      </c>
      <c r="E1301" s="24" t="s">
        <v>1076</v>
      </c>
      <c r="F1301" s="72" t="s">
        <v>32</v>
      </c>
      <c r="G1301" s="68">
        <v>0.32</v>
      </c>
      <c r="H1301" s="78">
        <f t="shared" si="60"/>
        <v>5493.56</v>
      </c>
      <c r="I1301" s="79">
        <v>1757.94</v>
      </c>
      <c r="J1301" s="8"/>
      <c r="K1301" s="80"/>
      <c r="L1301" s="80"/>
      <c r="M1301" s="81">
        <f t="shared" si="61"/>
        <v>5859.02</v>
      </c>
      <c r="N1301" s="81">
        <f t="shared" si="62"/>
        <v>1874.89</v>
      </c>
    </row>
    <row r="1302" spans="1:15" customFormat="1" ht="15" x14ac:dyDescent="0.25">
      <c r="A1302" s="42">
        <v>1265</v>
      </c>
      <c r="B1302" s="22" t="s">
        <v>989</v>
      </c>
      <c r="C1302" s="31">
        <v>49.1</v>
      </c>
      <c r="D1302" s="22" t="s">
        <v>1074</v>
      </c>
      <c r="E1302" s="24" t="s">
        <v>1075</v>
      </c>
      <c r="F1302" s="72" t="s">
        <v>1015</v>
      </c>
      <c r="G1302" s="74">
        <v>3.2640000000000002E-2</v>
      </c>
      <c r="H1302" s="78">
        <f t="shared" si="60"/>
        <v>30968.14</v>
      </c>
      <c r="I1302" s="79">
        <v>1010.8</v>
      </c>
      <c r="J1302" s="8"/>
      <c r="K1302" s="80"/>
      <c r="L1302" s="80"/>
      <c r="M1302" s="81">
        <f t="shared" si="61"/>
        <v>33028.29</v>
      </c>
      <c r="N1302" s="81">
        <f t="shared" si="62"/>
        <v>1078.04</v>
      </c>
    </row>
    <row r="1303" spans="1:15" customFormat="1" ht="45" x14ac:dyDescent="0.25">
      <c r="A1303" s="42">
        <v>1266</v>
      </c>
      <c r="B1303" s="22" t="s">
        <v>989</v>
      </c>
      <c r="C1303" s="23">
        <v>50</v>
      </c>
      <c r="D1303" s="22" t="s">
        <v>1072</v>
      </c>
      <c r="E1303" s="24" t="s">
        <v>1082</v>
      </c>
      <c r="F1303" s="72" t="s">
        <v>32</v>
      </c>
      <c r="G1303" s="70">
        <v>1.4999999999999999E-2</v>
      </c>
      <c r="H1303" s="78">
        <f t="shared" si="60"/>
        <v>10552.67</v>
      </c>
      <c r="I1303" s="79">
        <v>158.29</v>
      </c>
      <c r="J1303" s="8"/>
      <c r="K1303" s="80"/>
      <c r="L1303" s="80"/>
      <c r="M1303" s="81">
        <f t="shared" si="61"/>
        <v>11254.69</v>
      </c>
      <c r="N1303" s="81">
        <f t="shared" si="62"/>
        <v>168.82</v>
      </c>
    </row>
    <row r="1304" spans="1:15" customFormat="1" ht="15" x14ac:dyDescent="0.25">
      <c r="A1304" s="42">
        <v>1267</v>
      </c>
      <c r="B1304" s="22" t="s">
        <v>989</v>
      </c>
      <c r="C1304" s="31">
        <v>50.1</v>
      </c>
      <c r="D1304" s="22" t="s">
        <v>1074</v>
      </c>
      <c r="E1304" s="24" t="s">
        <v>1075</v>
      </c>
      <c r="F1304" s="72" t="s">
        <v>1015</v>
      </c>
      <c r="G1304" s="74">
        <v>1.5299999999999999E-3</v>
      </c>
      <c r="H1304" s="78">
        <f t="shared" si="60"/>
        <v>30973.86</v>
      </c>
      <c r="I1304" s="79">
        <v>47.39</v>
      </c>
      <c r="J1304" s="8"/>
      <c r="K1304" s="80"/>
      <c r="L1304" s="80"/>
      <c r="M1304" s="81">
        <f t="shared" si="61"/>
        <v>33034.39</v>
      </c>
      <c r="N1304" s="81">
        <f t="shared" si="62"/>
        <v>50.54</v>
      </c>
    </row>
    <row r="1305" spans="1:15" customFormat="1" ht="15" x14ac:dyDescent="0.25">
      <c r="A1305" s="48"/>
      <c r="B1305" s="48"/>
      <c r="C1305" s="48"/>
      <c r="D1305" s="48"/>
      <c r="E1305" s="46" t="s">
        <v>45</v>
      </c>
      <c r="F1305" s="91"/>
      <c r="G1305" s="91"/>
      <c r="H1305" s="94"/>
      <c r="I1305" s="91"/>
      <c r="J1305" s="95"/>
      <c r="K1305" s="85"/>
      <c r="L1305" s="85"/>
      <c r="M1305" s="87"/>
      <c r="N1305" s="87">
        <f>SUM(N1206:N1304)</f>
        <v>2226039.73</v>
      </c>
    </row>
    <row r="1306" spans="1:15" customFormat="1" ht="30" customHeight="1" x14ac:dyDescent="0.25">
      <c r="A1306" s="44"/>
      <c r="B1306" s="44"/>
      <c r="C1306" s="44"/>
      <c r="D1306" s="44"/>
      <c r="E1306" s="10" t="s">
        <v>1083</v>
      </c>
      <c r="F1306" s="90"/>
      <c r="G1306" s="67"/>
      <c r="H1306" s="92"/>
      <c r="I1306" s="88"/>
      <c r="J1306" s="89"/>
      <c r="K1306" s="90"/>
      <c r="L1306" s="90"/>
      <c r="M1306" s="93"/>
      <c r="N1306" s="93"/>
    </row>
    <row r="1307" spans="1:15" customFormat="1" ht="30" x14ac:dyDescent="0.25">
      <c r="A1307" s="42">
        <v>1268</v>
      </c>
      <c r="B1307" s="22" t="s">
        <v>1084</v>
      </c>
      <c r="C1307" s="23">
        <v>1</v>
      </c>
      <c r="D1307" s="22" t="s">
        <v>994</v>
      </c>
      <c r="E1307" s="24" t="s">
        <v>1085</v>
      </c>
      <c r="F1307" s="72" t="s">
        <v>156</v>
      </c>
      <c r="G1307" s="71">
        <v>1</v>
      </c>
      <c r="H1307" s="78">
        <f t="shared" si="60"/>
        <v>1164.28</v>
      </c>
      <c r="I1307" s="79">
        <v>1164.28</v>
      </c>
      <c r="J1307" s="8"/>
      <c r="K1307" s="80"/>
      <c r="L1307" s="80"/>
      <c r="M1307" s="81">
        <f>H1307*$J$9*$K$9+0.1</f>
        <v>1241.83</v>
      </c>
      <c r="N1307" s="81">
        <f t="shared" si="62"/>
        <v>1241.83</v>
      </c>
    </row>
    <row r="1308" spans="1:15" customFormat="1" ht="30" x14ac:dyDescent="0.25">
      <c r="A1308" s="42">
        <v>1269</v>
      </c>
      <c r="B1308" s="22" t="s">
        <v>1084</v>
      </c>
      <c r="C1308" s="31">
        <v>1.1000000000000001</v>
      </c>
      <c r="D1308" s="22" t="s">
        <v>1086</v>
      </c>
      <c r="E1308" s="24" t="s">
        <v>1087</v>
      </c>
      <c r="F1308" s="72" t="s">
        <v>156</v>
      </c>
      <c r="G1308" s="71">
        <v>1</v>
      </c>
      <c r="H1308" s="78">
        <f t="shared" si="60"/>
        <v>170.61</v>
      </c>
      <c r="I1308" s="79">
        <v>170.61</v>
      </c>
      <c r="J1308" s="8"/>
      <c r="K1308" s="80"/>
      <c r="L1308" s="80"/>
      <c r="M1308" s="81">
        <f>H1308*$J$9*$K$9-0.1</f>
        <v>181.86</v>
      </c>
      <c r="N1308" s="81">
        <f t="shared" si="62"/>
        <v>181.86</v>
      </c>
      <c r="O1308" s="3">
        <f>N1308</f>
        <v>181.86</v>
      </c>
    </row>
    <row r="1309" spans="1:15" customFormat="1" ht="30" x14ac:dyDescent="0.25">
      <c r="A1309" s="42">
        <v>1270</v>
      </c>
      <c r="B1309" s="22" t="s">
        <v>1084</v>
      </c>
      <c r="C1309" s="23">
        <v>2</v>
      </c>
      <c r="D1309" s="22" t="s">
        <v>994</v>
      </c>
      <c r="E1309" s="24" t="s">
        <v>1088</v>
      </c>
      <c r="F1309" s="72" t="s">
        <v>156</v>
      </c>
      <c r="G1309" s="71">
        <v>3</v>
      </c>
      <c r="H1309" s="78">
        <f t="shared" si="60"/>
        <v>1164.27</v>
      </c>
      <c r="I1309" s="79">
        <v>3492.81</v>
      </c>
      <c r="J1309" s="8"/>
      <c r="K1309" s="80"/>
      <c r="L1309" s="80"/>
      <c r="M1309" s="81">
        <f t="shared" si="61"/>
        <v>1241.72</v>
      </c>
      <c r="N1309" s="81">
        <f t="shared" si="62"/>
        <v>3725.16</v>
      </c>
    </row>
    <row r="1310" spans="1:15" customFormat="1" ht="30" x14ac:dyDescent="0.25">
      <c r="A1310" s="42">
        <v>1271</v>
      </c>
      <c r="B1310" s="22" t="s">
        <v>1084</v>
      </c>
      <c r="C1310" s="31">
        <v>2.1</v>
      </c>
      <c r="D1310" s="22" t="s">
        <v>1089</v>
      </c>
      <c r="E1310" s="24" t="s">
        <v>1090</v>
      </c>
      <c r="F1310" s="72" t="s">
        <v>156</v>
      </c>
      <c r="G1310" s="71">
        <v>3</v>
      </c>
      <c r="H1310" s="78">
        <f t="shared" si="60"/>
        <v>837.04</v>
      </c>
      <c r="I1310" s="79">
        <v>2511.13</v>
      </c>
      <c r="J1310" s="8"/>
      <c r="K1310" s="80"/>
      <c r="L1310" s="80"/>
      <c r="M1310" s="81">
        <f t="shared" si="61"/>
        <v>892.72</v>
      </c>
      <c r="N1310" s="81">
        <f t="shared" si="62"/>
        <v>2678.16</v>
      </c>
      <c r="O1310" s="3">
        <f>N1310</f>
        <v>2678.16</v>
      </c>
    </row>
    <row r="1311" spans="1:15" customFormat="1" ht="30" x14ac:dyDescent="0.25">
      <c r="A1311" s="42">
        <v>1272</v>
      </c>
      <c r="B1311" s="22" t="s">
        <v>1084</v>
      </c>
      <c r="C1311" s="23">
        <v>3</v>
      </c>
      <c r="D1311" s="22" t="s">
        <v>1091</v>
      </c>
      <c r="E1311" s="24" t="s">
        <v>1092</v>
      </c>
      <c r="F1311" s="72" t="s">
        <v>156</v>
      </c>
      <c r="G1311" s="71">
        <v>3</v>
      </c>
      <c r="H1311" s="78">
        <f t="shared" si="60"/>
        <v>2936.51</v>
      </c>
      <c r="I1311" s="79">
        <v>8809.52</v>
      </c>
      <c r="J1311" s="8"/>
      <c r="K1311" s="80"/>
      <c r="L1311" s="80"/>
      <c r="M1311" s="81">
        <f t="shared" si="61"/>
        <v>3131.86</v>
      </c>
      <c r="N1311" s="81">
        <f t="shared" si="62"/>
        <v>9395.58</v>
      </c>
    </row>
    <row r="1312" spans="1:15" customFormat="1" ht="30" x14ac:dyDescent="0.25">
      <c r="A1312" s="42">
        <v>1273</v>
      </c>
      <c r="B1312" s="22" t="s">
        <v>1084</v>
      </c>
      <c r="C1312" s="31">
        <v>3.1</v>
      </c>
      <c r="D1312" s="22" t="s">
        <v>1093</v>
      </c>
      <c r="E1312" s="24" t="s">
        <v>1094</v>
      </c>
      <c r="F1312" s="72" t="s">
        <v>156</v>
      </c>
      <c r="G1312" s="71">
        <v>3</v>
      </c>
      <c r="H1312" s="78">
        <f t="shared" si="60"/>
        <v>251712.61</v>
      </c>
      <c r="I1312" s="79">
        <v>755137.84</v>
      </c>
      <c r="J1312" s="8"/>
      <c r="K1312" s="80"/>
      <c r="L1312" s="80"/>
      <c r="M1312" s="81">
        <f t="shared" si="61"/>
        <v>268457.77</v>
      </c>
      <c r="N1312" s="81">
        <f t="shared" si="62"/>
        <v>805373.31</v>
      </c>
      <c r="O1312" s="3">
        <f>N1312</f>
        <v>805373.31</v>
      </c>
    </row>
    <row r="1313" spans="1:15" customFormat="1" ht="45" x14ac:dyDescent="0.25">
      <c r="A1313" s="42">
        <v>1274</v>
      </c>
      <c r="B1313" s="22" t="s">
        <v>1084</v>
      </c>
      <c r="C1313" s="23">
        <v>4</v>
      </c>
      <c r="D1313" s="22" t="s">
        <v>1095</v>
      </c>
      <c r="E1313" s="24" t="s">
        <v>1096</v>
      </c>
      <c r="F1313" s="72" t="s">
        <v>156</v>
      </c>
      <c r="G1313" s="71">
        <v>1</v>
      </c>
      <c r="H1313" s="78">
        <f t="shared" si="60"/>
        <v>4054.94</v>
      </c>
      <c r="I1313" s="79">
        <v>4054.94</v>
      </c>
      <c r="J1313" s="8"/>
      <c r="K1313" s="80"/>
      <c r="L1313" s="80"/>
      <c r="M1313" s="81">
        <f t="shared" si="61"/>
        <v>4324.6899999999996</v>
      </c>
      <c r="N1313" s="81">
        <f t="shared" si="62"/>
        <v>4324.6899999999996</v>
      </c>
    </row>
    <row r="1314" spans="1:15" customFormat="1" ht="30" x14ac:dyDescent="0.25">
      <c r="A1314" s="42">
        <v>1275</v>
      </c>
      <c r="B1314" s="22" t="s">
        <v>1084</v>
      </c>
      <c r="C1314" s="31">
        <v>4.0999999999999996</v>
      </c>
      <c r="D1314" s="22" t="s">
        <v>1097</v>
      </c>
      <c r="E1314" s="24" t="s">
        <v>1098</v>
      </c>
      <c r="F1314" s="72" t="s">
        <v>156</v>
      </c>
      <c r="G1314" s="71">
        <v>1</v>
      </c>
      <c r="H1314" s="78">
        <f t="shared" si="60"/>
        <v>683.78</v>
      </c>
      <c r="I1314" s="79">
        <v>683.78</v>
      </c>
      <c r="J1314" s="8"/>
      <c r="K1314" s="80"/>
      <c r="L1314" s="80"/>
      <c r="M1314" s="81">
        <f t="shared" si="61"/>
        <v>729.27</v>
      </c>
      <c r="N1314" s="81">
        <f t="shared" si="62"/>
        <v>729.27</v>
      </c>
    </row>
    <row r="1315" spans="1:15" customFormat="1" ht="30" x14ac:dyDescent="0.25">
      <c r="A1315" s="42">
        <v>1276</v>
      </c>
      <c r="B1315" s="22" t="s">
        <v>1084</v>
      </c>
      <c r="C1315" s="23">
        <v>5</v>
      </c>
      <c r="D1315" s="22" t="s">
        <v>994</v>
      </c>
      <c r="E1315" s="24" t="s">
        <v>1099</v>
      </c>
      <c r="F1315" s="72" t="s">
        <v>156</v>
      </c>
      <c r="G1315" s="71">
        <v>5</v>
      </c>
      <c r="H1315" s="78">
        <f t="shared" si="60"/>
        <v>1164.26</v>
      </c>
      <c r="I1315" s="79">
        <v>5821.32</v>
      </c>
      <c r="J1315" s="8"/>
      <c r="K1315" s="80"/>
      <c r="L1315" s="80"/>
      <c r="M1315" s="81">
        <f t="shared" si="61"/>
        <v>1241.71</v>
      </c>
      <c r="N1315" s="81">
        <f t="shared" si="62"/>
        <v>6208.55</v>
      </c>
    </row>
    <row r="1316" spans="1:15" customFormat="1" ht="30" x14ac:dyDescent="0.25">
      <c r="A1316" s="42">
        <v>1277</v>
      </c>
      <c r="B1316" s="22" t="s">
        <v>1084</v>
      </c>
      <c r="C1316" s="31">
        <v>5.0999999999999996</v>
      </c>
      <c r="D1316" s="22" t="s">
        <v>1100</v>
      </c>
      <c r="E1316" s="24" t="s">
        <v>1101</v>
      </c>
      <c r="F1316" s="72" t="s">
        <v>156</v>
      </c>
      <c r="G1316" s="71">
        <v>1</v>
      </c>
      <c r="H1316" s="78">
        <f t="shared" si="60"/>
        <v>180.58</v>
      </c>
      <c r="I1316" s="79">
        <v>180.58</v>
      </c>
      <c r="J1316" s="8"/>
      <c r="K1316" s="80"/>
      <c r="L1316" s="80"/>
      <c r="M1316" s="81">
        <f t="shared" si="61"/>
        <v>192.59</v>
      </c>
      <c r="N1316" s="81">
        <f t="shared" si="62"/>
        <v>192.59</v>
      </c>
      <c r="O1316" s="3">
        <f>N1316</f>
        <v>192.59</v>
      </c>
    </row>
    <row r="1317" spans="1:15" customFormat="1" ht="30" x14ac:dyDescent="0.25">
      <c r="A1317" s="42">
        <v>1278</v>
      </c>
      <c r="B1317" s="22" t="s">
        <v>1084</v>
      </c>
      <c r="C1317" s="31">
        <v>5.2</v>
      </c>
      <c r="D1317" s="22" t="s">
        <v>1102</v>
      </c>
      <c r="E1317" s="24" t="s">
        <v>1103</v>
      </c>
      <c r="F1317" s="72" t="s">
        <v>156</v>
      </c>
      <c r="G1317" s="71">
        <v>1</v>
      </c>
      <c r="H1317" s="78">
        <f t="shared" si="60"/>
        <v>226.08</v>
      </c>
      <c r="I1317" s="79">
        <v>226.08</v>
      </c>
      <c r="J1317" s="8"/>
      <c r="K1317" s="80"/>
      <c r="L1317" s="80"/>
      <c r="M1317" s="81">
        <f t="shared" si="61"/>
        <v>241.12</v>
      </c>
      <c r="N1317" s="81">
        <f t="shared" si="62"/>
        <v>241.12</v>
      </c>
      <c r="O1317" s="3">
        <f>N1317</f>
        <v>241.12</v>
      </c>
    </row>
    <row r="1318" spans="1:15" customFormat="1" ht="30" x14ac:dyDescent="0.25">
      <c r="A1318" s="42">
        <v>1279</v>
      </c>
      <c r="B1318" s="22" t="s">
        <v>1084</v>
      </c>
      <c r="C1318" s="31">
        <v>5.3</v>
      </c>
      <c r="D1318" s="22" t="s">
        <v>1104</v>
      </c>
      <c r="E1318" s="24" t="s">
        <v>1105</v>
      </c>
      <c r="F1318" s="72" t="s">
        <v>156</v>
      </c>
      <c r="G1318" s="71">
        <v>1</v>
      </c>
      <c r="H1318" s="78">
        <f t="shared" si="60"/>
        <v>470.07</v>
      </c>
      <c r="I1318" s="79">
        <v>470.07</v>
      </c>
      <c r="J1318" s="8"/>
      <c r="K1318" s="80"/>
      <c r="L1318" s="80"/>
      <c r="M1318" s="81">
        <f t="shared" si="61"/>
        <v>501.34</v>
      </c>
      <c r="N1318" s="81">
        <f t="shared" si="62"/>
        <v>501.34</v>
      </c>
      <c r="O1318" s="3">
        <f>N1318</f>
        <v>501.34</v>
      </c>
    </row>
    <row r="1319" spans="1:15" customFormat="1" ht="30" x14ac:dyDescent="0.25">
      <c r="A1319" s="42">
        <v>1280</v>
      </c>
      <c r="B1319" s="22" t="s">
        <v>1084</v>
      </c>
      <c r="C1319" s="31">
        <v>5.4</v>
      </c>
      <c r="D1319" s="22" t="s">
        <v>1106</v>
      </c>
      <c r="E1319" s="24" t="s">
        <v>1107</v>
      </c>
      <c r="F1319" s="72" t="s">
        <v>156</v>
      </c>
      <c r="G1319" s="71">
        <v>2</v>
      </c>
      <c r="H1319" s="78">
        <f t="shared" si="60"/>
        <v>56.85</v>
      </c>
      <c r="I1319" s="79">
        <v>113.7</v>
      </c>
      <c r="J1319" s="8"/>
      <c r="K1319" s="80"/>
      <c r="L1319" s="80"/>
      <c r="M1319" s="81">
        <f t="shared" si="61"/>
        <v>60.63</v>
      </c>
      <c r="N1319" s="81">
        <f t="shared" si="62"/>
        <v>121.26</v>
      </c>
      <c r="O1319" s="3">
        <f>N1319</f>
        <v>121.26</v>
      </c>
    </row>
    <row r="1320" spans="1:15" customFormat="1" ht="30" x14ac:dyDescent="0.25">
      <c r="A1320" s="42">
        <v>1281</v>
      </c>
      <c r="B1320" s="22" t="s">
        <v>1084</v>
      </c>
      <c r="C1320" s="23">
        <v>6</v>
      </c>
      <c r="D1320" s="22" t="s">
        <v>1028</v>
      </c>
      <c r="E1320" s="24" t="s">
        <v>1108</v>
      </c>
      <c r="F1320" s="72" t="s">
        <v>156</v>
      </c>
      <c r="G1320" s="71">
        <v>1</v>
      </c>
      <c r="H1320" s="78">
        <f t="shared" si="60"/>
        <v>1025.1500000000001</v>
      </c>
      <c r="I1320" s="79">
        <v>1025.1500000000001</v>
      </c>
      <c r="J1320" s="8"/>
      <c r="K1320" s="80"/>
      <c r="L1320" s="80"/>
      <c r="M1320" s="81">
        <f t="shared" si="61"/>
        <v>1093.3499999999999</v>
      </c>
      <c r="N1320" s="81">
        <f t="shared" si="62"/>
        <v>1093.3499999999999</v>
      </c>
    </row>
    <row r="1321" spans="1:15" customFormat="1" ht="15" x14ac:dyDescent="0.25">
      <c r="A1321" s="42">
        <v>1282</v>
      </c>
      <c r="B1321" s="22" t="s">
        <v>1084</v>
      </c>
      <c r="C1321" s="31">
        <v>6.1</v>
      </c>
      <c r="D1321" s="22" t="s">
        <v>1109</v>
      </c>
      <c r="E1321" s="24" t="s">
        <v>1110</v>
      </c>
      <c r="F1321" s="72" t="s">
        <v>156</v>
      </c>
      <c r="G1321" s="71">
        <v>1</v>
      </c>
      <c r="H1321" s="78">
        <f t="shared" si="60"/>
        <v>870.39</v>
      </c>
      <c r="I1321" s="79">
        <v>870.39</v>
      </c>
      <c r="J1321" s="8"/>
      <c r="K1321" s="80"/>
      <c r="L1321" s="80"/>
      <c r="M1321" s="81">
        <f t="shared" si="61"/>
        <v>928.29</v>
      </c>
      <c r="N1321" s="81">
        <f t="shared" si="62"/>
        <v>928.29</v>
      </c>
    </row>
    <row r="1322" spans="1:15" customFormat="1" ht="45" x14ac:dyDescent="0.25">
      <c r="A1322" s="42">
        <v>1283</v>
      </c>
      <c r="B1322" s="22" t="s">
        <v>1084</v>
      </c>
      <c r="C1322" s="23">
        <v>7</v>
      </c>
      <c r="D1322" s="22" t="s">
        <v>1095</v>
      </c>
      <c r="E1322" s="24" t="s">
        <v>1096</v>
      </c>
      <c r="F1322" s="72" t="s">
        <v>156</v>
      </c>
      <c r="G1322" s="71">
        <v>1</v>
      </c>
      <c r="H1322" s="78">
        <f t="shared" si="60"/>
        <v>4054.94</v>
      </c>
      <c r="I1322" s="79">
        <v>4054.94</v>
      </c>
      <c r="J1322" s="8"/>
      <c r="K1322" s="80"/>
      <c r="L1322" s="80"/>
      <c r="M1322" s="81">
        <f t="shared" si="61"/>
        <v>4324.6899999999996</v>
      </c>
      <c r="N1322" s="81">
        <f t="shared" si="62"/>
        <v>4324.6899999999996</v>
      </c>
    </row>
    <row r="1323" spans="1:15" customFormat="1" ht="30" x14ac:dyDescent="0.25">
      <c r="A1323" s="42">
        <v>1284</v>
      </c>
      <c r="B1323" s="22" t="s">
        <v>1084</v>
      </c>
      <c r="C1323" s="31">
        <v>7.1</v>
      </c>
      <c r="D1323" s="22" t="s">
        <v>1097</v>
      </c>
      <c r="E1323" s="24" t="s">
        <v>1098</v>
      </c>
      <c r="F1323" s="72" t="s">
        <v>156</v>
      </c>
      <c r="G1323" s="71">
        <v>1</v>
      </c>
      <c r="H1323" s="78">
        <f t="shared" si="60"/>
        <v>683.78</v>
      </c>
      <c r="I1323" s="79">
        <v>683.78</v>
      </c>
      <c r="J1323" s="8"/>
      <c r="K1323" s="80"/>
      <c r="L1323" s="80"/>
      <c r="M1323" s="81">
        <f t="shared" si="61"/>
        <v>729.27</v>
      </c>
      <c r="N1323" s="81">
        <f t="shared" si="62"/>
        <v>729.27</v>
      </c>
    </row>
    <row r="1324" spans="1:15" customFormat="1" ht="30" x14ac:dyDescent="0.25">
      <c r="A1324" s="42">
        <v>1285</v>
      </c>
      <c r="B1324" s="22" t="s">
        <v>1084</v>
      </c>
      <c r="C1324" s="23">
        <v>8</v>
      </c>
      <c r="D1324" s="22" t="s">
        <v>994</v>
      </c>
      <c r="E1324" s="24" t="s">
        <v>1099</v>
      </c>
      <c r="F1324" s="72" t="s">
        <v>156</v>
      </c>
      <c r="G1324" s="71">
        <v>6</v>
      </c>
      <c r="H1324" s="78">
        <f t="shared" si="60"/>
        <v>1164.26</v>
      </c>
      <c r="I1324" s="79">
        <v>6985.57</v>
      </c>
      <c r="J1324" s="8"/>
      <c r="K1324" s="80"/>
      <c r="L1324" s="80"/>
      <c r="M1324" s="81">
        <f t="shared" si="61"/>
        <v>1241.71</v>
      </c>
      <c r="N1324" s="81">
        <f t="shared" si="62"/>
        <v>7450.26</v>
      </c>
    </row>
    <row r="1325" spans="1:15" customFormat="1" ht="30" x14ac:dyDescent="0.25">
      <c r="A1325" s="42">
        <v>1286</v>
      </c>
      <c r="B1325" s="22" t="s">
        <v>1084</v>
      </c>
      <c r="C1325" s="31">
        <v>8.1</v>
      </c>
      <c r="D1325" s="22" t="s">
        <v>1100</v>
      </c>
      <c r="E1325" s="24" t="s">
        <v>1101</v>
      </c>
      <c r="F1325" s="72" t="s">
        <v>156</v>
      </c>
      <c r="G1325" s="71">
        <v>1</v>
      </c>
      <c r="H1325" s="78">
        <f t="shared" si="60"/>
        <v>180.58</v>
      </c>
      <c r="I1325" s="79">
        <v>180.58</v>
      </c>
      <c r="J1325" s="8"/>
      <c r="K1325" s="80"/>
      <c r="L1325" s="80"/>
      <c r="M1325" s="81">
        <f t="shared" si="61"/>
        <v>192.59</v>
      </c>
      <c r="N1325" s="81">
        <f t="shared" si="62"/>
        <v>192.59</v>
      </c>
      <c r="O1325" s="3">
        <f>N1325</f>
        <v>192.59</v>
      </c>
    </row>
    <row r="1326" spans="1:15" customFormat="1" ht="30" x14ac:dyDescent="0.25">
      <c r="A1326" s="42">
        <v>1287</v>
      </c>
      <c r="B1326" s="22" t="s">
        <v>1084</v>
      </c>
      <c r="C1326" s="31">
        <v>8.1999999999999993</v>
      </c>
      <c r="D1326" s="22" t="s">
        <v>1102</v>
      </c>
      <c r="E1326" s="24" t="s">
        <v>1103</v>
      </c>
      <c r="F1326" s="72" t="s">
        <v>156</v>
      </c>
      <c r="G1326" s="71">
        <v>2</v>
      </c>
      <c r="H1326" s="78">
        <f t="shared" si="60"/>
        <v>226.08</v>
      </c>
      <c r="I1326" s="79">
        <v>452.16</v>
      </c>
      <c r="J1326" s="8"/>
      <c r="K1326" s="80"/>
      <c r="L1326" s="80"/>
      <c r="M1326" s="81">
        <f t="shared" si="61"/>
        <v>241.12</v>
      </c>
      <c r="N1326" s="81">
        <f t="shared" si="62"/>
        <v>482.24</v>
      </c>
      <c r="O1326" s="3">
        <f>N1326</f>
        <v>482.24</v>
      </c>
    </row>
    <row r="1327" spans="1:15" customFormat="1" ht="30" x14ac:dyDescent="0.25">
      <c r="A1327" s="42">
        <v>1288</v>
      </c>
      <c r="B1327" s="22" t="s">
        <v>1084</v>
      </c>
      <c r="C1327" s="31">
        <v>8.3000000000000007</v>
      </c>
      <c r="D1327" s="22" t="s">
        <v>1104</v>
      </c>
      <c r="E1327" s="24" t="s">
        <v>1105</v>
      </c>
      <c r="F1327" s="72" t="s">
        <v>156</v>
      </c>
      <c r="G1327" s="71">
        <v>1</v>
      </c>
      <c r="H1327" s="78">
        <f t="shared" si="60"/>
        <v>470.07</v>
      </c>
      <c r="I1327" s="79">
        <v>470.07</v>
      </c>
      <c r="J1327" s="8"/>
      <c r="K1327" s="80"/>
      <c r="L1327" s="80"/>
      <c r="M1327" s="81">
        <f t="shared" si="61"/>
        <v>501.34</v>
      </c>
      <c r="N1327" s="81">
        <f t="shared" si="62"/>
        <v>501.34</v>
      </c>
      <c r="O1327" s="3">
        <f>N1327</f>
        <v>501.34</v>
      </c>
    </row>
    <row r="1328" spans="1:15" customFormat="1" ht="30" x14ac:dyDescent="0.25">
      <c r="A1328" s="42">
        <v>1289</v>
      </c>
      <c r="B1328" s="22" t="s">
        <v>1084</v>
      </c>
      <c r="C1328" s="31">
        <v>8.4</v>
      </c>
      <c r="D1328" s="22" t="s">
        <v>1106</v>
      </c>
      <c r="E1328" s="24" t="s">
        <v>1107</v>
      </c>
      <c r="F1328" s="72" t="s">
        <v>156</v>
      </c>
      <c r="G1328" s="71">
        <v>2</v>
      </c>
      <c r="H1328" s="78">
        <f t="shared" si="60"/>
        <v>56.85</v>
      </c>
      <c r="I1328" s="79">
        <v>113.7</v>
      </c>
      <c r="J1328" s="8"/>
      <c r="K1328" s="80"/>
      <c r="L1328" s="80"/>
      <c r="M1328" s="81">
        <f t="shared" si="61"/>
        <v>60.63</v>
      </c>
      <c r="N1328" s="81">
        <f t="shared" si="62"/>
        <v>121.26</v>
      </c>
      <c r="O1328" s="3">
        <f>N1328</f>
        <v>121.26</v>
      </c>
    </row>
    <row r="1329" spans="1:15" customFormat="1" ht="30" x14ac:dyDescent="0.25">
      <c r="A1329" s="42">
        <v>1290</v>
      </c>
      <c r="B1329" s="22" t="s">
        <v>1084</v>
      </c>
      <c r="C1329" s="23">
        <v>9</v>
      </c>
      <c r="D1329" s="22" t="s">
        <v>1028</v>
      </c>
      <c r="E1329" s="24" t="s">
        <v>1108</v>
      </c>
      <c r="F1329" s="72" t="s">
        <v>156</v>
      </c>
      <c r="G1329" s="71">
        <v>1</v>
      </c>
      <c r="H1329" s="78">
        <f t="shared" si="60"/>
        <v>1025.1500000000001</v>
      </c>
      <c r="I1329" s="79">
        <v>1025.1500000000001</v>
      </c>
      <c r="J1329" s="8"/>
      <c r="K1329" s="80"/>
      <c r="L1329" s="80"/>
      <c r="M1329" s="81">
        <f t="shared" si="61"/>
        <v>1093.3499999999999</v>
      </c>
      <c r="N1329" s="81">
        <f t="shared" si="62"/>
        <v>1093.3499999999999</v>
      </c>
    </row>
    <row r="1330" spans="1:15" customFormat="1" ht="15" x14ac:dyDescent="0.25">
      <c r="A1330" s="42">
        <v>1291</v>
      </c>
      <c r="B1330" s="22" t="s">
        <v>1084</v>
      </c>
      <c r="C1330" s="31">
        <v>9.1</v>
      </c>
      <c r="D1330" s="22" t="s">
        <v>1109</v>
      </c>
      <c r="E1330" s="24" t="s">
        <v>1110</v>
      </c>
      <c r="F1330" s="72" t="s">
        <v>156</v>
      </c>
      <c r="G1330" s="71">
        <v>1</v>
      </c>
      <c r="H1330" s="78">
        <f t="shared" si="60"/>
        <v>870.39</v>
      </c>
      <c r="I1330" s="79">
        <v>870.39</v>
      </c>
      <c r="J1330" s="8"/>
      <c r="K1330" s="80"/>
      <c r="L1330" s="80"/>
      <c r="M1330" s="81">
        <f t="shared" si="61"/>
        <v>928.29</v>
      </c>
      <c r="N1330" s="81">
        <f t="shared" si="62"/>
        <v>928.29</v>
      </c>
    </row>
    <row r="1331" spans="1:15" customFormat="1" ht="30" x14ac:dyDescent="0.25">
      <c r="A1331" s="42">
        <v>1292</v>
      </c>
      <c r="B1331" s="22" t="s">
        <v>1084</v>
      </c>
      <c r="C1331" s="23">
        <v>10</v>
      </c>
      <c r="D1331" s="22" t="s">
        <v>1111</v>
      </c>
      <c r="E1331" s="24" t="s">
        <v>1112</v>
      </c>
      <c r="F1331" s="72" t="s">
        <v>156</v>
      </c>
      <c r="G1331" s="71">
        <v>1</v>
      </c>
      <c r="H1331" s="78">
        <f t="shared" si="60"/>
        <v>1697.4</v>
      </c>
      <c r="I1331" s="79">
        <v>1697.4</v>
      </c>
      <c r="J1331" s="8"/>
      <c r="K1331" s="80"/>
      <c r="L1331" s="80"/>
      <c r="M1331" s="81">
        <f t="shared" si="61"/>
        <v>1810.32</v>
      </c>
      <c r="N1331" s="81">
        <f t="shared" si="62"/>
        <v>1810.32</v>
      </c>
    </row>
    <row r="1332" spans="1:15" customFormat="1" ht="15" x14ac:dyDescent="0.25">
      <c r="A1332" s="42">
        <v>1293</v>
      </c>
      <c r="B1332" s="22" t="s">
        <v>1084</v>
      </c>
      <c r="C1332" s="31">
        <v>10.1</v>
      </c>
      <c r="D1332" s="22" t="s">
        <v>1113</v>
      </c>
      <c r="E1332" s="24" t="s">
        <v>1114</v>
      </c>
      <c r="F1332" s="72" t="s">
        <v>156</v>
      </c>
      <c r="G1332" s="71">
        <v>1</v>
      </c>
      <c r="H1332" s="78">
        <f t="shared" ref="H1332:H1395" si="63">I1332/G1332</f>
        <v>8718.39</v>
      </c>
      <c r="I1332" s="79">
        <v>8718.39</v>
      </c>
      <c r="J1332" s="8"/>
      <c r="K1332" s="80"/>
      <c r="L1332" s="80"/>
      <c r="M1332" s="81">
        <f t="shared" ref="M1332:M1395" si="64">H1332*$J$9*$K$9</f>
        <v>9298.3799999999992</v>
      </c>
      <c r="N1332" s="81">
        <f t="shared" ref="N1332:N1395" si="65">G1332*M1332</f>
        <v>9298.3799999999992</v>
      </c>
      <c r="O1332" s="3">
        <f>N1332</f>
        <v>9298.3799999999992</v>
      </c>
    </row>
    <row r="1333" spans="1:15" customFormat="1" ht="30" x14ac:dyDescent="0.25">
      <c r="A1333" s="42">
        <v>1294</v>
      </c>
      <c r="B1333" s="22" t="s">
        <v>1084</v>
      </c>
      <c r="C1333" s="23">
        <v>11</v>
      </c>
      <c r="D1333" s="22" t="s">
        <v>1115</v>
      </c>
      <c r="E1333" s="24" t="s">
        <v>1116</v>
      </c>
      <c r="F1333" s="72" t="s">
        <v>32</v>
      </c>
      <c r="G1333" s="68">
        <v>0.03</v>
      </c>
      <c r="H1333" s="78">
        <f t="shared" si="63"/>
        <v>27723.67</v>
      </c>
      <c r="I1333" s="79">
        <v>831.71</v>
      </c>
      <c r="J1333" s="8"/>
      <c r="K1333" s="80"/>
      <c r="L1333" s="80"/>
      <c r="M1333" s="81">
        <f t="shared" si="64"/>
        <v>29567.98</v>
      </c>
      <c r="N1333" s="81">
        <f t="shared" si="65"/>
        <v>887.04</v>
      </c>
    </row>
    <row r="1334" spans="1:15" customFormat="1" ht="45" x14ac:dyDescent="0.25">
      <c r="A1334" s="42">
        <v>1295</v>
      </c>
      <c r="B1334" s="22" t="s">
        <v>1084</v>
      </c>
      <c r="C1334" s="31">
        <v>11.1</v>
      </c>
      <c r="D1334" s="22" t="s">
        <v>801</v>
      </c>
      <c r="E1334" s="24" t="s">
        <v>1117</v>
      </c>
      <c r="F1334" s="72" t="s">
        <v>97</v>
      </c>
      <c r="G1334" s="68">
        <v>3.09</v>
      </c>
      <c r="H1334" s="78">
        <f t="shared" si="63"/>
        <v>84.44</v>
      </c>
      <c r="I1334" s="79">
        <v>260.92</v>
      </c>
      <c r="J1334" s="8"/>
      <c r="K1334" s="80"/>
      <c r="L1334" s="80"/>
      <c r="M1334" s="81">
        <f t="shared" si="64"/>
        <v>90.06</v>
      </c>
      <c r="N1334" s="81">
        <f t="shared" si="65"/>
        <v>278.29000000000002</v>
      </c>
    </row>
    <row r="1335" spans="1:15" customFormat="1" ht="15" x14ac:dyDescent="0.25">
      <c r="A1335" s="42">
        <v>1296</v>
      </c>
      <c r="B1335" s="22" t="s">
        <v>1084</v>
      </c>
      <c r="C1335" s="23">
        <v>12</v>
      </c>
      <c r="D1335" s="22" t="s">
        <v>1118</v>
      </c>
      <c r="E1335" s="24" t="s">
        <v>1119</v>
      </c>
      <c r="F1335" s="72" t="s">
        <v>32</v>
      </c>
      <c r="G1335" s="68">
        <v>0.01</v>
      </c>
      <c r="H1335" s="78">
        <f t="shared" si="63"/>
        <v>33992</v>
      </c>
      <c r="I1335" s="79">
        <v>339.92</v>
      </c>
      <c r="J1335" s="8"/>
      <c r="K1335" s="80"/>
      <c r="L1335" s="80"/>
      <c r="M1335" s="81">
        <f t="shared" si="64"/>
        <v>36253.31</v>
      </c>
      <c r="N1335" s="81">
        <f t="shared" si="65"/>
        <v>362.53</v>
      </c>
    </row>
    <row r="1336" spans="1:15" customFormat="1" ht="15" x14ac:dyDescent="0.25">
      <c r="A1336" s="42">
        <v>1297</v>
      </c>
      <c r="B1336" s="22" t="s">
        <v>1084</v>
      </c>
      <c r="C1336" s="31">
        <v>12.1</v>
      </c>
      <c r="D1336" s="22" t="s">
        <v>1120</v>
      </c>
      <c r="E1336" s="24" t="s">
        <v>1121</v>
      </c>
      <c r="F1336" s="72" t="s">
        <v>97</v>
      </c>
      <c r="G1336" s="71">
        <v>1</v>
      </c>
      <c r="H1336" s="78">
        <f t="shared" si="63"/>
        <v>58.97</v>
      </c>
      <c r="I1336" s="79">
        <v>58.97</v>
      </c>
      <c r="J1336" s="8"/>
      <c r="K1336" s="80"/>
      <c r="L1336" s="80"/>
      <c r="M1336" s="81">
        <f t="shared" si="64"/>
        <v>62.89</v>
      </c>
      <c r="N1336" s="81">
        <f t="shared" si="65"/>
        <v>62.89</v>
      </c>
    </row>
    <row r="1337" spans="1:15" customFormat="1" ht="45" x14ac:dyDescent="0.25">
      <c r="A1337" s="42">
        <v>1298</v>
      </c>
      <c r="B1337" s="22" t="s">
        <v>1084</v>
      </c>
      <c r="C1337" s="23">
        <v>13</v>
      </c>
      <c r="D1337" s="22" t="s">
        <v>1054</v>
      </c>
      <c r="E1337" s="24" t="s">
        <v>1122</v>
      </c>
      <c r="F1337" s="72" t="s">
        <v>32</v>
      </c>
      <c r="G1337" s="68">
        <v>0.04</v>
      </c>
      <c r="H1337" s="78">
        <f t="shared" si="63"/>
        <v>5493</v>
      </c>
      <c r="I1337" s="79">
        <v>219.72</v>
      </c>
      <c r="J1337" s="8"/>
      <c r="K1337" s="80"/>
      <c r="L1337" s="80"/>
      <c r="M1337" s="81">
        <f t="shared" si="64"/>
        <v>5858.42</v>
      </c>
      <c r="N1337" s="81">
        <f t="shared" si="65"/>
        <v>234.34</v>
      </c>
    </row>
    <row r="1338" spans="1:15" customFormat="1" ht="60" x14ac:dyDescent="0.25">
      <c r="A1338" s="42">
        <v>1299</v>
      </c>
      <c r="B1338" s="22" t="s">
        <v>1084</v>
      </c>
      <c r="C1338" s="31">
        <v>13.1</v>
      </c>
      <c r="D1338" s="22" t="s">
        <v>1123</v>
      </c>
      <c r="E1338" s="24" t="s">
        <v>1124</v>
      </c>
      <c r="F1338" s="72" t="s">
        <v>1015</v>
      </c>
      <c r="G1338" s="70">
        <v>4.0000000000000001E-3</v>
      </c>
      <c r="H1338" s="78">
        <f t="shared" si="63"/>
        <v>49767.5</v>
      </c>
      <c r="I1338" s="79">
        <v>199.07</v>
      </c>
      <c r="J1338" s="8"/>
      <c r="K1338" s="80"/>
      <c r="L1338" s="80"/>
      <c r="M1338" s="81">
        <f t="shared" si="64"/>
        <v>53078.28</v>
      </c>
      <c r="N1338" s="81">
        <f t="shared" si="65"/>
        <v>212.31</v>
      </c>
    </row>
    <row r="1339" spans="1:15" customFormat="1" ht="30" x14ac:dyDescent="0.25">
      <c r="A1339" s="42">
        <v>1300</v>
      </c>
      <c r="B1339" s="22" t="s">
        <v>1084</v>
      </c>
      <c r="C1339" s="23">
        <v>14</v>
      </c>
      <c r="D1339" s="22" t="s">
        <v>1115</v>
      </c>
      <c r="E1339" s="24" t="s">
        <v>1116</v>
      </c>
      <c r="F1339" s="72" t="s">
        <v>32</v>
      </c>
      <c r="G1339" s="68">
        <v>0.03</v>
      </c>
      <c r="H1339" s="78">
        <f t="shared" si="63"/>
        <v>27723.67</v>
      </c>
      <c r="I1339" s="79">
        <v>831.71</v>
      </c>
      <c r="J1339" s="8"/>
      <c r="K1339" s="80"/>
      <c r="L1339" s="80"/>
      <c r="M1339" s="81">
        <f t="shared" si="64"/>
        <v>29567.98</v>
      </c>
      <c r="N1339" s="81">
        <f t="shared" si="65"/>
        <v>887.04</v>
      </c>
    </row>
    <row r="1340" spans="1:15" customFormat="1" ht="45" x14ac:dyDescent="0.25">
      <c r="A1340" s="42">
        <v>1301</v>
      </c>
      <c r="B1340" s="22" t="s">
        <v>1084</v>
      </c>
      <c r="C1340" s="31">
        <v>14.1</v>
      </c>
      <c r="D1340" s="22" t="s">
        <v>801</v>
      </c>
      <c r="E1340" s="24" t="s">
        <v>1117</v>
      </c>
      <c r="F1340" s="72" t="s">
        <v>97</v>
      </c>
      <c r="G1340" s="68">
        <v>3.09</v>
      </c>
      <c r="H1340" s="78">
        <f t="shared" si="63"/>
        <v>84.44</v>
      </c>
      <c r="I1340" s="79">
        <v>260.92</v>
      </c>
      <c r="J1340" s="8"/>
      <c r="K1340" s="80"/>
      <c r="L1340" s="80"/>
      <c r="M1340" s="81">
        <f t="shared" si="64"/>
        <v>90.06</v>
      </c>
      <c r="N1340" s="81">
        <f t="shared" si="65"/>
        <v>278.29000000000002</v>
      </c>
    </row>
    <row r="1341" spans="1:15" customFormat="1" ht="30" x14ac:dyDescent="0.25">
      <c r="A1341" s="42">
        <v>1302</v>
      </c>
      <c r="B1341" s="22" t="s">
        <v>1084</v>
      </c>
      <c r="C1341" s="23">
        <v>15</v>
      </c>
      <c r="D1341" s="22" t="s">
        <v>1048</v>
      </c>
      <c r="E1341" s="24" t="s">
        <v>1125</v>
      </c>
      <c r="F1341" s="72" t="s">
        <v>32</v>
      </c>
      <c r="G1341" s="68">
        <v>0.04</v>
      </c>
      <c r="H1341" s="78">
        <f t="shared" si="63"/>
        <v>16329</v>
      </c>
      <c r="I1341" s="79">
        <v>653.16</v>
      </c>
      <c r="J1341" s="8"/>
      <c r="K1341" s="80"/>
      <c r="L1341" s="80"/>
      <c r="M1341" s="81">
        <f t="shared" si="64"/>
        <v>17415.29</v>
      </c>
      <c r="N1341" s="81">
        <f t="shared" si="65"/>
        <v>696.61</v>
      </c>
    </row>
    <row r="1342" spans="1:15" customFormat="1" ht="30" x14ac:dyDescent="0.25">
      <c r="A1342" s="42">
        <v>1303</v>
      </c>
      <c r="B1342" s="22" t="s">
        <v>1084</v>
      </c>
      <c r="C1342" s="31">
        <v>15.1</v>
      </c>
      <c r="D1342" s="22" t="s">
        <v>1126</v>
      </c>
      <c r="E1342" s="24" t="s">
        <v>1127</v>
      </c>
      <c r="F1342" s="72" t="s">
        <v>964</v>
      </c>
      <c r="G1342" s="69">
        <v>0.4</v>
      </c>
      <c r="H1342" s="78">
        <f t="shared" si="63"/>
        <v>217.38</v>
      </c>
      <c r="I1342" s="79">
        <v>86.95</v>
      </c>
      <c r="J1342" s="8"/>
      <c r="K1342" s="80"/>
      <c r="L1342" s="80"/>
      <c r="M1342" s="81">
        <f t="shared" si="64"/>
        <v>231.84</v>
      </c>
      <c r="N1342" s="81">
        <f t="shared" si="65"/>
        <v>92.74</v>
      </c>
    </row>
    <row r="1343" spans="1:15" customFormat="1" ht="45" x14ac:dyDescent="0.25">
      <c r="A1343" s="42">
        <v>1304</v>
      </c>
      <c r="B1343" s="22" t="s">
        <v>1084</v>
      </c>
      <c r="C1343" s="23">
        <v>16</v>
      </c>
      <c r="D1343" s="22" t="s">
        <v>1054</v>
      </c>
      <c r="E1343" s="24" t="s">
        <v>1122</v>
      </c>
      <c r="F1343" s="72" t="s">
        <v>32</v>
      </c>
      <c r="G1343" s="68">
        <v>7.0000000000000007E-2</v>
      </c>
      <c r="H1343" s="78">
        <f t="shared" si="63"/>
        <v>5493.14</v>
      </c>
      <c r="I1343" s="79">
        <v>384.52</v>
      </c>
      <c r="J1343" s="8"/>
      <c r="K1343" s="80"/>
      <c r="L1343" s="80"/>
      <c r="M1343" s="81">
        <f t="shared" si="64"/>
        <v>5858.57</v>
      </c>
      <c r="N1343" s="81">
        <f t="shared" si="65"/>
        <v>410.1</v>
      </c>
    </row>
    <row r="1344" spans="1:15" customFormat="1" ht="60" x14ac:dyDescent="0.25">
      <c r="A1344" s="42">
        <v>1305</v>
      </c>
      <c r="B1344" s="22" t="s">
        <v>1084</v>
      </c>
      <c r="C1344" s="31">
        <v>16.100000000000001</v>
      </c>
      <c r="D1344" s="22" t="s">
        <v>1128</v>
      </c>
      <c r="E1344" s="24" t="s">
        <v>1129</v>
      </c>
      <c r="F1344" s="72" t="s">
        <v>1015</v>
      </c>
      <c r="G1344" s="74">
        <v>7.1399999999999996E-3</v>
      </c>
      <c r="H1344" s="78">
        <f t="shared" si="63"/>
        <v>30247.9</v>
      </c>
      <c r="I1344" s="79">
        <v>215.97</v>
      </c>
      <c r="J1344" s="8"/>
      <c r="K1344" s="80"/>
      <c r="L1344" s="80"/>
      <c r="M1344" s="81">
        <f t="shared" si="64"/>
        <v>32260.14</v>
      </c>
      <c r="N1344" s="81">
        <f t="shared" si="65"/>
        <v>230.34</v>
      </c>
    </row>
    <row r="1345" spans="1:14" customFormat="1" ht="45" x14ac:dyDescent="0.25">
      <c r="A1345" s="42">
        <v>1306</v>
      </c>
      <c r="B1345" s="22" t="s">
        <v>1084</v>
      </c>
      <c r="C1345" s="23">
        <v>17</v>
      </c>
      <c r="D1345" s="22" t="s">
        <v>1072</v>
      </c>
      <c r="E1345" s="24" t="s">
        <v>1130</v>
      </c>
      <c r="F1345" s="72" t="s">
        <v>32</v>
      </c>
      <c r="G1345" s="68">
        <v>0.01</v>
      </c>
      <c r="H1345" s="78">
        <f t="shared" si="63"/>
        <v>10501</v>
      </c>
      <c r="I1345" s="79">
        <v>105.01</v>
      </c>
      <c r="J1345" s="8"/>
      <c r="K1345" s="80"/>
      <c r="L1345" s="80"/>
      <c r="M1345" s="81">
        <f t="shared" si="64"/>
        <v>11199.58</v>
      </c>
      <c r="N1345" s="81">
        <f t="shared" si="65"/>
        <v>112</v>
      </c>
    </row>
    <row r="1346" spans="1:14" customFormat="1" ht="60" x14ac:dyDescent="0.25">
      <c r="A1346" s="42">
        <v>1307</v>
      </c>
      <c r="B1346" s="22" t="s">
        <v>1084</v>
      </c>
      <c r="C1346" s="31">
        <v>17.100000000000001</v>
      </c>
      <c r="D1346" s="22" t="s">
        <v>1128</v>
      </c>
      <c r="E1346" s="24" t="s">
        <v>1129</v>
      </c>
      <c r="F1346" s="72" t="s">
        <v>1015</v>
      </c>
      <c r="G1346" s="74">
        <v>1.0200000000000001E-3</v>
      </c>
      <c r="H1346" s="78">
        <f t="shared" si="63"/>
        <v>30254.9</v>
      </c>
      <c r="I1346" s="79">
        <v>30.86</v>
      </c>
      <c r="J1346" s="8"/>
      <c r="K1346" s="80"/>
      <c r="L1346" s="80"/>
      <c r="M1346" s="81">
        <f t="shared" si="64"/>
        <v>32267.599999999999</v>
      </c>
      <c r="N1346" s="81">
        <f t="shared" si="65"/>
        <v>32.909999999999997</v>
      </c>
    </row>
    <row r="1347" spans="1:14" customFormat="1" ht="30" x14ac:dyDescent="0.25">
      <c r="A1347" s="42">
        <v>1308</v>
      </c>
      <c r="B1347" s="22" t="s">
        <v>1084</v>
      </c>
      <c r="C1347" s="23">
        <v>18</v>
      </c>
      <c r="D1347" s="22" t="s">
        <v>1048</v>
      </c>
      <c r="E1347" s="24" t="s">
        <v>1131</v>
      </c>
      <c r="F1347" s="72" t="s">
        <v>32</v>
      </c>
      <c r="G1347" s="69">
        <v>0.1</v>
      </c>
      <c r="H1347" s="78">
        <f t="shared" si="63"/>
        <v>16310.9</v>
      </c>
      <c r="I1347" s="79">
        <v>1631.09</v>
      </c>
      <c r="J1347" s="8"/>
      <c r="K1347" s="80"/>
      <c r="L1347" s="80"/>
      <c r="M1347" s="81">
        <f t="shared" si="64"/>
        <v>17395.98</v>
      </c>
      <c r="N1347" s="81">
        <f t="shared" si="65"/>
        <v>1739.6</v>
      </c>
    </row>
    <row r="1348" spans="1:14" customFormat="1" ht="30" x14ac:dyDescent="0.25">
      <c r="A1348" s="42">
        <v>1309</v>
      </c>
      <c r="B1348" s="22" t="s">
        <v>1084</v>
      </c>
      <c r="C1348" s="31">
        <v>18.100000000000001</v>
      </c>
      <c r="D1348" s="22" t="s">
        <v>1132</v>
      </c>
      <c r="E1348" s="24" t="s">
        <v>1133</v>
      </c>
      <c r="F1348" s="72" t="s">
        <v>964</v>
      </c>
      <c r="G1348" s="71">
        <v>1</v>
      </c>
      <c r="H1348" s="78">
        <f t="shared" si="63"/>
        <v>123.32</v>
      </c>
      <c r="I1348" s="79">
        <v>123.32</v>
      </c>
      <c r="J1348" s="8"/>
      <c r="K1348" s="80"/>
      <c r="L1348" s="80"/>
      <c r="M1348" s="81">
        <f t="shared" si="64"/>
        <v>131.52000000000001</v>
      </c>
      <c r="N1348" s="81">
        <f t="shared" si="65"/>
        <v>131.52000000000001</v>
      </c>
    </row>
    <row r="1349" spans="1:14" customFormat="1" ht="45" x14ac:dyDescent="0.25">
      <c r="A1349" s="42">
        <v>1310</v>
      </c>
      <c r="B1349" s="22" t="s">
        <v>1084</v>
      </c>
      <c r="C1349" s="23">
        <v>19</v>
      </c>
      <c r="D1349" s="22" t="s">
        <v>1054</v>
      </c>
      <c r="E1349" s="24" t="s">
        <v>1122</v>
      </c>
      <c r="F1349" s="72" t="s">
        <v>32</v>
      </c>
      <c r="G1349" s="69">
        <v>0.1</v>
      </c>
      <c r="H1349" s="78">
        <f t="shared" si="63"/>
        <v>5493</v>
      </c>
      <c r="I1349" s="79">
        <v>549.29999999999995</v>
      </c>
      <c r="J1349" s="8"/>
      <c r="K1349" s="80"/>
      <c r="L1349" s="80"/>
      <c r="M1349" s="81">
        <f t="shared" si="64"/>
        <v>5858.42</v>
      </c>
      <c r="N1349" s="81">
        <f t="shared" si="65"/>
        <v>585.84</v>
      </c>
    </row>
    <row r="1350" spans="1:14" customFormat="1" ht="60" x14ac:dyDescent="0.25">
      <c r="A1350" s="42">
        <v>1311</v>
      </c>
      <c r="B1350" s="22" t="s">
        <v>1084</v>
      </c>
      <c r="C1350" s="31">
        <v>19.100000000000001</v>
      </c>
      <c r="D1350" s="22" t="s">
        <v>1134</v>
      </c>
      <c r="E1350" s="24" t="s">
        <v>1135</v>
      </c>
      <c r="F1350" s="72" t="s">
        <v>1015</v>
      </c>
      <c r="G1350" s="65">
        <v>1.0200000000000001E-2</v>
      </c>
      <c r="H1350" s="78">
        <f t="shared" si="63"/>
        <v>112980.39</v>
      </c>
      <c r="I1350" s="79">
        <v>1152.4000000000001</v>
      </c>
      <c r="J1350" s="8"/>
      <c r="K1350" s="80"/>
      <c r="L1350" s="80"/>
      <c r="M1350" s="81">
        <f t="shared" si="64"/>
        <v>120496.4</v>
      </c>
      <c r="N1350" s="81">
        <f t="shared" si="65"/>
        <v>1229.06</v>
      </c>
    </row>
    <row r="1351" spans="1:14" customFormat="1" ht="30" x14ac:dyDescent="0.25">
      <c r="A1351" s="42">
        <v>1312</v>
      </c>
      <c r="B1351" s="22" t="s">
        <v>1084</v>
      </c>
      <c r="C1351" s="23">
        <v>20</v>
      </c>
      <c r="D1351" s="22" t="s">
        <v>1048</v>
      </c>
      <c r="E1351" s="24" t="s">
        <v>1125</v>
      </c>
      <c r="F1351" s="72" t="s">
        <v>32</v>
      </c>
      <c r="G1351" s="68">
        <v>0.44</v>
      </c>
      <c r="H1351" s="78">
        <f t="shared" si="63"/>
        <v>16315.48</v>
      </c>
      <c r="I1351" s="79">
        <v>7178.81</v>
      </c>
      <c r="J1351" s="8"/>
      <c r="K1351" s="80"/>
      <c r="L1351" s="80"/>
      <c r="M1351" s="81">
        <f t="shared" si="64"/>
        <v>17400.87</v>
      </c>
      <c r="N1351" s="81">
        <f t="shared" si="65"/>
        <v>7656.38</v>
      </c>
    </row>
    <row r="1352" spans="1:14" customFormat="1" ht="30" x14ac:dyDescent="0.25">
      <c r="A1352" s="42">
        <v>1313</v>
      </c>
      <c r="B1352" s="22" t="s">
        <v>1084</v>
      </c>
      <c r="C1352" s="31">
        <v>20.100000000000001</v>
      </c>
      <c r="D1352" s="22" t="s">
        <v>1126</v>
      </c>
      <c r="E1352" s="24" t="s">
        <v>1127</v>
      </c>
      <c r="F1352" s="72" t="s">
        <v>964</v>
      </c>
      <c r="G1352" s="69">
        <v>4.4000000000000004</v>
      </c>
      <c r="H1352" s="78">
        <f t="shared" si="63"/>
        <v>217.35</v>
      </c>
      <c r="I1352" s="79">
        <v>956.34</v>
      </c>
      <c r="J1352" s="8"/>
      <c r="K1352" s="80"/>
      <c r="L1352" s="80"/>
      <c r="M1352" s="81">
        <f t="shared" si="64"/>
        <v>231.81</v>
      </c>
      <c r="N1352" s="81">
        <f t="shared" si="65"/>
        <v>1019.96</v>
      </c>
    </row>
    <row r="1353" spans="1:14" customFormat="1" ht="45" x14ac:dyDescent="0.25">
      <c r="A1353" s="42">
        <v>1314</v>
      </c>
      <c r="B1353" s="22" t="s">
        <v>1084</v>
      </c>
      <c r="C1353" s="23">
        <v>21</v>
      </c>
      <c r="D1353" s="22" t="s">
        <v>1054</v>
      </c>
      <c r="E1353" s="24" t="s">
        <v>1122</v>
      </c>
      <c r="F1353" s="72" t="s">
        <v>32</v>
      </c>
      <c r="G1353" s="68">
        <v>0.44</v>
      </c>
      <c r="H1353" s="78">
        <f t="shared" si="63"/>
        <v>5492.09</v>
      </c>
      <c r="I1353" s="79">
        <v>2416.52</v>
      </c>
      <c r="J1353" s="8"/>
      <c r="K1353" s="80"/>
      <c r="L1353" s="80"/>
      <c r="M1353" s="81">
        <f t="shared" si="64"/>
        <v>5857.45</v>
      </c>
      <c r="N1353" s="81">
        <f t="shared" si="65"/>
        <v>2577.2800000000002</v>
      </c>
    </row>
    <row r="1354" spans="1:14" customFormat="1" ht="60" x14ac:dyDescent="0.25">
      <c r="A1354" s="42">
        <v>1315</v>
      </c>
      <c r="B1354" s="22" t="s">
        <v>1084</v>
      </c>
      <c r="C1354" s="31">
        <v>21.1</v>
      </c>
      <c r="D1354" s="22" t="s">
        <v>1134</v>
      </c>
      <c r="E1354" s="24" t="s">
        <v>1135</v>
      </c>
      <c r="F1354" s="72" t="s">
        <v>1015</v>
      </c>
      <c r="G1354" s="74">
        <v>4.4880000000000003E-2</v>
      </c>
      <c r="H1354" s="78">
        <f t="shared" si="63"/>
        <v>112979.95</v>
      </c>
      <c r="I1354" s="79">
        <v>5070.54</v>
      </c>
      <c r="J1354" s="8"/>
      <c r="K1354" s="80"/>
      <c r="L1354" s="80"/>
      <c r="M1354" s="81">
        <f t="shared" si="64"/>
        <v>120495.93</v>
      </c>
      <c r="N1354" s="81">
        <f t="shared" si="65"/>
        <v>5407.86</v>
      </c>
    </row>
    <row r="1355" spans="1:14" customFormat="1" ht="45" x14ac:dyDescent="0.25">
      <c r="A1355" s="42">
        <v>1316</v>
      </c>
      <c r="B1355" s="22" t="s">
        <v>1084</v>
      </c>
      <c r="C1355" s="23">
        <v>22</v>
      </c>
      <c r="D1355" s="22" t="s">
        <v>1072</v>
      </c>
      <c r="E1355" s="24" t="s">
        <v>1130</v>
      </c>
      <c r="F1355" s="72" t="s">
        <v>32</v>
      </c>
      <c r="G1355" s="68">
        <v>0.01</v>
      </c>
      <c r="H1355" s="78">
        <f t="shared" si="63"/>
        <v>10501</v>
      </c>
      <c r="I1355" s="79">
        <v>105.01</v>
      </c>
      <c r="J1355" s="8"/>
      <c r="K1355" s="80"/>
      <c r="L1355" s="80"/>
      <c r="M1355" s="81">
        <f t="shared" si="64"/>
        <v>11199.58</v>
      </c>
      <c r="N1355" s="81">
        <f t="shared" si="65"/>
        <v>112</v>
      </c>
    </row>
    <row r="1356" spans="1:14" customFormat="1" ht="60" x14ac:dyDescent="0.25">
      <c r="A1356" s="42">
        <v>1317</v>
      </c>
      <c r="B1356" s="22" t="s">
        <v>1084</v>
      </c>
      <c r="C1356" s="31">
        <v>22.1</v>
      </c>
      <c r="D1356" s="22" t="s">
        <v>1134</v>
      </c>
      <c r="E1356" s="24" t="s">
        <v>1135</v>
      </c>
      <c r="F1356" s="72" t="s">
        <v>1015</v>
      </c>
      <c r="G1356" s="74">
        <v>1.0200000000000001E-3</v>
      </c>
      <c r="H1356" s="78">
        <f t="shared" si="63"/>
        <v>112990.2</v>
      </c>
      <c r="I1356" s="79">
        <v>115.25</v>
      </c>
      <c r="J1356" s="8"/>
      <c r="K1356" s="80"/>
      <c r="L1356" s="80"/>
      <c r="M1356" s="81">
        <f t="shared" si="64"/>
        <v>120506.86</v>
      </c>
      <c r="N1356" s="81">
        <f t="shared" si="65"/>
        <v>122.92</v>
      </c>
    </row>
    <row r="1357" spans="1:14" customFormat="1" ht="30" x14ac:dyDescent="0.25">
      <c r="A1357" s="42">
        <v>1318</v>
      </c>
      <c r="B1357" s="22" t="s">
        <v>1084</v>
      </c>
      <c r="C1357" s="23">
        <v>23</v>
      </c>
      <c r="D1357" s="22" t="s">
        <v>1115</v>
      </c>
      <c r="E1357" s="24" t="s">
        <v>1116</v>
      </c>
      <c r="F1357" s="72" t="s">
        <v>32</v>
      </c>
      <c r="G1357" s="68">
        <v>0.06</v>
      </c>
      <c r="H1357" s="78">
        <f t="shared" si="63"/>
        <v>27725.83</v>
      </c>
      <c r="I1357" s="79">
        <v>1663.55</v>
      </c>
      <c r="J1357" s="8"/>
      <c r="K1357" s="80"/>
      <c r="L1357" s="80"/>
      <c r="M1357" s="81">
        <f t="shared" si="64"/>
        <v>29570.29</v>
      </c>
      <c r="N1357" s="81">
        <f t="shared" si="65"/>
        <v>1774.22</v>
      </c>
    </row>
    <row r="1358" spans="1:14" customFormat="1" ht="45" x14ac:dyDescent="0.25">
      <c r="A1358" s="42">
        <v>1319</v>
      </c>
      <c r="B1358" s="22" t="s">
        <v>1084</v>
      </c>
      <c r="C1358" s="31">
        <v>23.1</v>
      </c>
      <c r="D1358" s="22" t="s">
        <v>801</v>
      </c>
      <c r="E1358" s="24" t="s">
        <v>1117</v>
      </c>
      <c r="F1358" s="72" t="s">
        <v>97</v>
      </c>
      <c r="G1358" s="68">
        <v>6.18</v>
      </c>
      <c r="H1358" s="78">
        <f t="shared" si="63"/>
        <v>84.45</v>
      </c>
      <c r="I1358" s="79">
        <v>521.9</v>
      </c>
      <c r="J1358" s="8"/>
      <c r="K1358" s="80"/>
      <c r="L1358" s="80"/>
      <c r="M1358" s="81">
        <f t="shared" si="64"/>
        <v>90.07</v>
      </c>
      <c r="N1358" s="81">
        <f t="shared" si="65"/>
        <v>556.63</v>
      </c>
    </row>
    <row r="1359" spans="1:14" customFormat="1" ht="15" x14ac:dyDescent="0.25">
      <c r="A1359" s="42">
        <v>1320</v>
      </c>
      <c r="B1359" s="22" t="s">
        <v>1084</v>
      </c>
      <c r="C1359" s="23">
        <v>24</v>
      </c>
      <c r="D1359" s="22" t="s">
        <v>1118</v>
      </c>
      <c r="E1359" s="24" t="s">
        <v>1119</v>
      </c>
      <c r="F1359" s="72" t="s">
        <v>32</v>
      </c>
      <c r="G1359" s="68">
        <v>0.02</v>
      </c>
      <c r="H1359" s="78">
        <f t="shared" si="63"/>
        <v>33992.5</v>
      </c>
      <c r="I1359" s="79">
        <v>679.85</v>
      </c>
      <c r="J1359" s="8"/>
      <c r="K1359" s="80"/>
      <c r="L1359" s="80"/>
      <c r="M1359" s="81">
        <f t="shared" si="64"/>
        <v>36253.85</v>
      </c>
      <c r="N1359" s="81">
        <f t="shared" si="65"/>
        <v>725.08</v>
      </c>
    </row>
    <row r="1360" spans="1:14" customFormat="1" ht="15" x14ac:dyDescent="0.25">
      <c r="A1360" s="42">
        <v>1321</v>
      </c>
      <c r="B1360" s="22" t="s">
        <v>1084</v>
      </c>
      <c r="C1360" s="31">
        <v>24.1</v>
      </c>
      <c r="D1360" s="22" t="s">
        <v>1120</v>
      </c>
      <c r="E1360" s="24" t="s">
        <v>1121</v>
      </c>
      <c r="F1360" s="72" t="s">
        <v>97</v>
      </c>
      <c r="G1360" s="71">
        <v>2</v>
      </c>
      <c r="H1360" s="78">
        <f t="shared" si="63"/>
        <v>58.97</v>
      </c>
      <c r="I1360" s="79">
        <v>117.94</v>
      </c>
      <c r="J1360" s="8"/>
      <c r="K1360" s="80"/>
      <c r="L1360" s="80"/>
      <c r="M1360" s="81">
        <f t="shared" si="64"/>
        <v>62.89</v>
      </c>
      <c r="N1360" s="81">
        <f t="shared" si="65"/>
        <v>125.78</v>
      </c>
    </row>
    <row r="1361" spans="1:14" customFormat="1" ht="45" x14ac:dyDescent="0.25">
      <c r="A1361" s="42">
        <v>1322</v>
      </c>
      <c r="B1361" s="22" t="s">
        <v>1084</v>
      </c>
      <c r="C1361" s="23">
        <v>25</v>
      </c>
      <c r="D1361" s="22" t="s">
        <v>1054</v>
      </c>
      <c r="E1361" s="24" t="s">
        <v>1122</v>
      </c>
      <c r="F1361" s="72" t="s">
        <v>32</v>
      </c>
      <c r="G1361" s="68">
        <v>0.08</v>
      </c>
      <c r="H1361" s="78">
        <f t="shared" si="63"/>
        <v>5494.38</v>
      </c>
      <c r="I1361" s="79">
        <v>439.55</v>
      </c>
      <c r="J1361" s="8"/>
      <c r="K1361" s="80"/>
      <c r="L1361" s="80"/>
      <c r="M1361" s="81">
        <f t="shared" si="64"/>
        <v>5859.89</v>
      </c>
      <c r="N1361" s="81">
        <f t="shared" si="65"/>
        <v>468.79</v>
      </c>
    </row>
    <row r="1362" spans="1:14" customFormat="1" ht="60" x14ac:dyDescent="0.25">
      <c r="A1362" s="42">
        <v>1323</v>
      </c>
      <c r="B1362" s="22" t="s">
        <v>1084</v>
      </c>
      <c r="C1362" s="31">
        <v>25.1</v>
      </c>
      <c r="D1362" s="22" t="s">
        <v>1123</v>
      </c>
      <c r="E1362" s="24" t="s">
        <v>1124</v>
      </c>
      <c r="F1362" s="72" t="s">
        <v>1015</v>
      </c>
      <c r="G1362" s="70">
        <v>8.0000000000000002E-3</v>
      </c>
      <c r="H1362" s="78">
        <f t="shared" si="63"/>
        <v>49767.5</v>
      </c>
      <c r="I1362" s="79">
        <v>398.14</v>
      </c>
      <c r="J1362" s="8"/>
      <c r="K1362" s="80"/>
      <c r="L1362" s="80"/>
      <c r="M1362" s="81">
        <f t="shared" si="64"/>
        <v>53078.28</v>
      </c>
      <c r="N1362" s="81">
        <f t="shared" si="65"/>
        <v>424.63</v>
      </c>
    </row>
    <row r="1363" spans="1:14" customFormat="1" ht="30" x14ac:dyDescent="0.25">
      <c r="A1363" s="42">
        <v>1324</v>
      </c>
      <c r="B1363" s="22" t="s">
        <v>1084</v>
      </c>
      <c r="C1363" s="23">
        <v>26</v>
      </c>
      <c r="D1363" s="22" t="s">
        <v>1115</v>
      </c>
      <c r="E1363" s="24" t="s">
        <v>1116</v>
      </c>
      <c r="F1363" s="72" t="s">
        <v>32</v>
      </c>
      <c r="G1363" s="68">
        <v>0.11</v>
      </c>
      <c r="H1363" s="78">
        <f t="shared" si="63"/>
        <v>27727</v>
      </c>
      <c r="I1363" s="79">
        <v>3049.97</v>
      </c>
      <c r="J1363" s="8"/>
      <c r="K1363" s="80"/>
      <c r="L1363" s="80"/>
      <c r="M1363" s="81">
        <f t="shared" si="64"/>
        <v>29571.54</v>
      </c>
      <c r="N1363" s="81">
        <f t="shared" si="65"/>
        <v>3252.87</v>
      </c>
    </row>
    <row r="1364" spans="1:14" customFormat="1" ht="45" x14ac:dyDescent="0.25">
      <c r="A1364" s="42">
        <v>1325</v>
      </c>
      <c r="B1364" s="22" t="s">
        <v>1084</v>
      </c>
      <c r="C1364" s="31">
        <v>26.1</v>
      </c>
      <c r="D1364" s="22" t="s">
        <v>801</v>
      </c>
      <c r="E1364" s="24" t="s">
        <v>1117</v>
      </c>
      <c r="F1364" s="72" t="s">
        <v>97</v>
      </c>
      <c r="G1364" s="68">
        <v>11.33</v>
      </c>
      <c r="H1364" s="78">
        <f t="shared" si="63"/>
        <v>84.45</v>
      </c>
      <c r="I1364" s="79">
        <v>956.78</v>
      </c>
      <c r="J1364" s="8"/>
      <c r="K1364" s="80"/>
      <c r="L1364" s="80"/>
      <c r="M1364" s="81">
        <f t="shared" si="64"/>
        <v>90.07</v>
      </c>
      <c r="N1364" s="81">
        <f t="shared" si="65"/>
        <v>1020.49</v>
      </c>
    </row>
    <row r="1365" spans="1:14" customFormat="1" ht="30" x14ac:dyDescent="0.25">
      <c r="A1365" s="42">
        <v>1326</v>
      </c>
      <c r="B1365" s="22" t="s">
        <v>1084</v>
      </c>
      <c r="C1365" s="23">
        <v>27</v>
      </c>
      <c r="D1365" s="22" t="s">
        <v>1048</v>
      </c>
      <c r="E1365" s="24" t="s">
        <v>1125</v>
      </c>
      <c r="F1365" s="72" t="s">
        <v>32</v>
      </c>
      <c r="G1365" s="68">
        <v>0.09</v>
      </c>
      <c r="H1365" s="78">
        <f t="shared" si="63"/>
        <v>16319.22</v>
      </c>
      <c r="I1365" s="79">
        <v>1468.73</v>
      </c>
      <c r="J1365" s="8"/>
      <c r="K1365" s="80"/>
      <c r="L1365" s="80"/>
      <c r="M1365" s="81">
        <f t="shared" si="64"/>
        <v>17404.849999999999</v>
      </c>
      <c r="N1365" s="81">
        <f t="shared" si="65"/>
        <v>1566.44</v>
      </c>
    </row>
    <row r="1366" spans="1:14" customFormat="1" ht="30" x14ac:dyDescent="0.25">
      <c r="A1366" s="42">
        <v>1327</v>
      </c>
      <c r="B1366" s="22" t="s">
        <v>1084</v>
      </c>
      <c r="C1366" s="31">
        <v>27.1</v>
      </c>
      <c r="D1366" s="22" t="s">
        <v>1126</v>
      </c>
      <c r="E1366" s="24" t="s">
        <v>1127</v>
      </c>
      <c r="F1366" s="72" t="s">
        <v>964</v>
      </c>
      <c r="G1366" s="69">
        <v>0.9</v>
      </c>
      <c r="H1366" s="78">
        <f t="shared" si="63"/>
        <v>217.37</v>
      </c>
      <c r="I1366" s="79">
        <v>195.63</v>
      </c>
      <c r="J1366" s="8"/>
      <c r="K1366" s="80"/>
      <c r="L1366" s="80"/>
      <c r="M1366" s="81">
        <f t="shared" si="64"/>
        <v>231.83</v>
      </c>
      <c r="N1366" s="81">
        <f t="shared" si="65"/>
        <v>208.65</v>
      </c>
    </row>
    <row r="1367" spans="1:14" customFormat="1" ht="45" x14ac:dyDescent="0.25">
      <c r="A1367" s="42">
        <v>1328</v>
      </c>
      <c r="B1367" s="22" t="s">
        <v>1084</v>
      </c>
      <c r="C1367" s="23">
        <v>28</v>
      </c>
      <c r="D1367" s="22" t="s">
        <v>1054</v>
      </c>
      <c r="E1367" s="24" t="s">
        <v>1122</v>
      </c>
      <c r="F1367" s="72" t="s">
        <v>32</v>
      </c>
      <c r="G1367" s="69">
        <v>0.2</v>
      </c>
      <c r="H1367" s="78">
        <f t="shared" si="63"/>
        <v>5496.35</v>
      </c>
      <c r="I1367" s="79">
        <v>1099.27</v>
      </c>
      <c r="J1367" s="8"/>
      <c r="K1367" s="80"/>
      <c r="L1367" s="80"/>
      <c r="M1367" s="81">
        <f t="shared" si="64"/>
        <v>5861.99</v>
      </c>
      <c r="N1367" s="81">
        <f t="shared" si="65"/>
        <v>1172.4000000000001</v>
      </c>
    </row>
    <row r="1368" spans="1:14" customFormat="1" ht="45" x14ac:dyDescent="0.25">
      <c r="A1368" s="42">
        <v>1329</v>
      </c>
      <c r="B1368" s="22" t="s">
        <v>1084</v>
      </c>
      <c r="C1368" s="23">
        <v>29</v>
      </c>
      <c r="D1368" s="22" t="s">
        <v>1072</v>
      </c>
      <c r="E1368" s="24" t="s">
        <v>1130</v>
      </c>
      <c r="F1368" s="72" t="s">
        <v>32</v>
      </c>
      <c r="G1368" s="68">
        <v>0.01</v>
      </c>
      <c r="H1368" s="78">
        <f t="shared" si="63"/>
        <v>10501</v>
      </c>
      <c r="I1368" s="79">
        <v>105.01</v>
      </c>
      <c r="J1368" s="8"/>
      <c r="K1368" s="80"/>
      <c r="L1368" s="80"/>
      <c r="M1368" s="81">
        <f t="shared" si="64"/>
        <v>11199.58</v>
      </c>
      <c r="N1368" s="81">
        <f t="shared" si="65"/>
        <v>112</v>
      </c>
    </row>
    <row r="1369" spans="1:14" customFormat="1" ht="60" x14ac:dyDescent="0.25">
      <c r="A1369" s="42">
        <v>1330</v>
      </c>
      <c r="B1369" s="22" t="s">
        <v>1084</v>
      </c>
      <c r="C1369" s="31">
        <v>29.1</v>
      </c>
      <c r="D1369" s="22" t="s">
        <v>1128</v>
      </c>
      <c r="E1369" s="24" t="s">
        <v>1129</v>
      </c>
      <c r="F1369" s="72" t="s">
        <v>1015</v>
      </c>
      <c r="G1369" s="70">
        <v>1E-3</v>
      </c>
      <c r="H1369" s="78">
        <f t="shared" si="63"/>
        <v>30240</v>
      </c>
      <c r="I1369" s="79">
        <v>30.24</v>
      </c>
      <c r="J1369" s="8"/>
      <c r="K1369" s="80"/>
      <c r="L1369" s="80"/>
      <c r="M1369" s="81">
        <f t="shared" si="64"/>
        <v>32251.71</v>
      </c>
      <c r="N1369" s="81">
        <f t="shared" si="65"/>
        <v>32.25</v>
      </c>
    </row>
    <row r="1370" spans="1:14" customFormat="1" ht="30" x14ac:dyDescent="0.25">
      <c r="A1370" s="42">
        <v>1331</v>
      </c>
      <c r="B1370" s="22" t="s">
        <v>1084</v>
      </c>
      <c r="C1370" s="23">
        <v>30</v>
      </c>
      <c r="D1370" s="22" t="s">
        <v>1048</v>
      </c>
      <c r="E1370" s="24" t="s">
        <v>1131</v>
      </c>
      <c r="F1370" s="72" t="s">
        <v>32</v>
      </c>
      <c r="G1370" s="69">
        <v>0.1</v>
      </c>
      <c r="H1370" s="78">
        <f t="shared" si="63"/>
        <v>16310.9</v>
      </c>
      <c r="I1370" s="79">
        <v>1631.09</v>
      </c>
      <c r="J1370" s="8"/>
      <c r="K1370" s="80"/>
      <c r="L1370" s="80"/>
      <c r="M1370" s="81">
        <f t="shared" si="64"/>
        <v>17395.98</v>
      </c>
      <c r="N1370" s="81">
        <f t="shared" si="65"/>
        <v>1739.6</v>
      </c>
    </row>
    <row r="1371" spans="1:14" customFormat="1" ht="30" x14ac:dyDescent="0.25">
      <c r="A1371" s="42">
        <v>1332</v>
      </c>
      <c r="B1371" s="22" t="s">
        <v>1084</v>
      </c>
      <c r="C1371" s="31">
        <v>30.1</v>
      </c>
      <c r="D1371" s="22" t="s">
        <v>1132</v>
      </c>
      <c r="E1371" s="24" t="s">
        <v>1133</v>
      </c>
      <c r="F1371" s="72" t="s">
        <v>964</v>
      </c>
      <c r="G1371" s="71">
        <v>1</v>
      </c>
      <c r="H1371" s="78">
        <f t="shared" si="63"/>
        <v>123.32</v>
      </c>
      <c r="I1371" s="79">
        <v>123.32</v>
      </c>
      <c r="J1371" s="8"/>
      <c r="K1371" s="80"/>
      <c r="L1371" s="80"/>
      <c r="M1371" s="81">
        <f t="shared" si="64"/>
        <v>131.52000000000001</v>
      </c>
      <c r="N1371" s="81">
        <f t="shared" si="65"/>
        <v>131.52000000000001</v>
      </c>
    </row>
    <row r="1372" spans="1:14" customFormat="1" ht="45" x14ac:dyDescent="0.25">
      <c r="A1372" s="42">
        <v>1333</v>
      </c>
      <c r="B1372" s="22" t="s">
        <v>1084</v>
      </c>
      <c r="C1372" s="23">
        <v>31</v>
      </c>
      <c r="D1372" s="22" t="s">
        <v>1054</v>
      </c>
      <c r="E1372" s="24" t="s">
        <v>1122</v>
      </c>
      <c r="F1372" s="72" t="s">
        <v>32</v>
      </c>
      <c r="G1372" s="69">
        <v>0.1</v>
      </c>
      <c r="H1372" s="78">
        <f t="shared" si="63"/>
        <v>5493</v>
      </c>
      <c r="I1372" s="79">
        <v>549.29999999999995</v>
      </c>
      <c r="J1372" s="8"/>
      <c r="K1372" s="80"/>
      <c r="L1372" s="80"/>
      <c r="M1372" s="81">
        <f t="shared" si="64"/>
        <v>5858.42</v>
      </c>
      <c r="N1372" s="81">
        <f t="shared" si="65"/>
        <v>585.84</v>
      </c>
    </row>
    <row r="1373" spans="1:14" customFormat="1" ht="60" x14ac:dyDescent="0.25">
      <c r="A1373" s="42">
        <v>1334</v>
      </c>
      <c r="B1373" s="22" t="s">
        <v>1084</v>
      </c>
      <c r="C1373" s="31">
        <v>31.1</v>
      </c>
      <c r="D1373" s="22" t="s">
        <v>1128</v>
      </c>
      <c r="E1373" s="24" t="s">
        <v>1129</v>
      </c>
      <c r="F1373" s="72" t="s">
        <v>1015</v>
      </c>
      <c r="G1373" s="68">
        <v>0.01</v>
      </c>
      <c r="H1373" s="78">
        <f t="shared" si="63"/>
        <v>30248</v>
      </c>
      <c r="I1373" s="79">
        <v>302.48</v>
      </c>
      <c r="J1373" s="8"/>
      <c r="K1373" s="80"/>
      <c r="L1373" s="80"/>
      <c r="M1373" s="81">
        <f t="shared" si="64"/>
        <v>32260.25</v>
      </c>
      <c r="N1373" s="81">
        <f t="shared" si="65"/>
        <v>322.60000000000002</v>
      </c>
    </row>
    <row r="1374" spans="1:14" customFormat="1" ht="30" x14ac:dyDescent="0.25">
      <c r="A1374" s="42">
        <v>1335</v>
      </c>
      <c r="B1374" s="22" t="s">
        <v>1084</v>
      </c>
      <c r="C1374" s="23">
        <v>32</v>
      </c>
      <c r="D1374" s="22" t="s">
        <v>1048</v>
      </c>
      <c r="E1374" s="24" t="s">
        <v>1125</v>
      </c>
      <c r="F1374" s="72" t="s">
        <v>32</v>
      </c>
      <c r="G1374" s="70">
        <v>4.4999999999999998E-2</v>
      </c>
      <c r="H1374" s="78">
        <f t="shared" si="63"/>
        <v>16319.33</v>
      </c>
      <c r="I1374" s="79">
        <v>734.37</v>
      </c>
      <c r="J1374" s="8"/>
      <c r="K1374" s="80"/>
      <c r="L1374" s="80"/>
      <c r="M1374" s="81">
        <f t="shared" si="64"/>
        <v>17404.97</v>
      </c>
      <c r="N1374" s="81">
        <f t="shared" si="65"/>
        <v>783.22</v>
      </c>
    </row>
    <row r="1375" spans="1:14" customFormat="1" ht="30" x14ac:dyDescent="0.25">
      <c r="A1375" s="42">
        <v>1336</v>
      </c>
      <c r="B1375" s="22" t="s">
        <v>1084</v>
      </c>
      <c r="C1375" s="31">
        <v>32.1</v>
      </c>
      <c r="D1375" s="22" t="s">
        <v>1126</v>
      </c>
      <c r="E1375" s="24" t="s">
        <v>1127</v>
      </c>
      <c r="F1375" s="72" t="s">
        <v>964</v>
      </c>
      <c r="G1375" s="68">
        <v>0.45</v>
      </c>
      <c r="H1375" s="78">
        <f t="shared" si="63"/>
        <v>217.29</v>
      </c>
      <c r="I1375" s="79">
        <v>97.78</v>
      </c>
      <c r="J1375" s="8"/>
      <c r="K1375" s="80"/>
      <c r="L1375" s="80"/>
      <c r="M1375" s="81">
        <f t="shared" si="64"/>
        <v>231.75</v>
      </c>
      <c r="N1375" s="81">
        <f t="shared" si="65"/>
        <v>104.29</v>
      </c>
    </row>
    <row r="1376" spans="1:14" customFormat="1" ht="30" x14ac:dyDescent="0.25">
      <c r="A1376" s="42">
        <v>1337</v>
      </c>
      <c r="B1376" s="22" t="s">
        <v>1084</v>
      </c>
      <c r="C1376" s="31">
        <v>32.200000000000003</v>
      </c>
      <c r="D1376" s="22" t="s">
        <v>1052</v>
      </c>
      <c r="E1376" s="24" t="s">
        <v>1136</v>
      </c>
      <c r="F1376" s="72" t="s">
        <v>44</v>
      </c>
      <c r="G1376" s="69">
        <v>2.1</v>
      </c>
      <c r="H1376" s="78">
        <f t="shared" si="63"/>
        <v>237.88</v>
      </c>
      <c r="I1376" s="79">
        <v>499.55</v>
      </c>
      <c r="J1376" s="8"/>
      <c r="K1376" s="80"/>
      <c r="L1376" s="80"/>
      <c r="M1376" s="81">
        <f t="shared" si="64"/>
        <v>253.7</v>
      </c>
      <c r="N1376" s="81">
        <f t="shared" si="65"/>
        <v>532.77</v>
      </c>
    </row>
    <row r="1377" spans="1:14" customFormat="1" ht="45" x14ac:dyDescent="0.25">
      <c r="A1377" s="42">
        <v>1338</v>
      </c>
      <c r="B1377" s="22" t="s">
        <v>1084</v>
      </c>
      <c r="C1377" s="23">
        <v>33</v>
      </c>
      <c r="D1377" s="22" t="s">
        <v>1054</v>
      </c>
      <c r="E1377" s="24" t="s">
        <v>1122</v>
      </c>
      <c r="F1377" s="72" t="s">
        <v>32</v>
      </c>
      <c r="G1377" s="70">
        <v>4.4999999999999998E-2</v>
      </c>
      <c r="H1377" s="78">
        <f t="shared" si="63"/>
        <v>5500.44</v>
      </c>
      <c r="I1377" s="79">
        <v>247.52</v>
      </c>
      <c r="J1377" s="8"/>
      <c r="K1377" s="80"/>
      <c r="L1377" s="80"/>
      <c r="M1377" s="81">
        <f t="shared" si="64"/>
        <v>5866.36</v>
      </c>
      <c r="N1377" s="81">
        <f t="shared" si="65"/>
        <v>263.99</v>
      </c>
    </row>
    <row r="1378" spans="1:14" customFormat="1" ht="60" x14ac:dyDescent="0.25">
      <c r="A1378" s="42">
        <v>1339</v>
      </c>
      <c r="B1378" s="22" t="s">
        <v>1084</v>
      </c>
      <c r="C1378" s="31">
        <v>33.1</v>
      </c>
      <c r="D1378" s="22" t="s">
        <v>1137</v>
      </c>
      <c r="E1378" s="24" t="s">
        <v>1138</v>
      </c>
      <c r="F1378" s="72" t="s">
        <v>1015</v>
      </c>
      <c r="G1378" s="70">
        <v>5.0000000000000001E-3</v>
      </c>
      <c r="H1378" s="78">
        <f t="shared" si="63"/>
        <v>74094</v>
      </c>
      <c r="I1378" s="79">
        <v>370.47</v>
      </c>
      <c r="J1378" s="8"/>
      <c r="K1378" s="80"/>
      <c r="L1378" s="80"/>
      <c r="M1378" s="81">
        <f t="shared" si="64"/>
        <v>79023.100000000006</v>
      </c>
      <c r="N1378" s="81">
        <f t="shared" si="65"/>
        <v>395.12</v>
      </c>
    </row>
    <row r="1379" spans="1:14" customFormat="1" ht="45" x14ac:dyDescent="0.25">
      <c r="A1379" s="42">
        <v>1340</v>
      </c>
      <c r="B1379" s="22" t="s">
        <v>1084</v>
      </c>
      <c r="C1379" s="23">
        <v>34</v>
      </c>
      <c r="D1379" s="22" t="s">
        <v>1072</v>
      </c>
      <c r="E1379" s="24" t="s">
        <v>1130</v>
      </c>
      <c r="F1379" s="72" t="s">
        <v>32</v>
      </c>
      <c r="G1379" s="70">
        <v>5.0000000000000001E-3</v>
      </c>
      <c r="H1379" s="78">
        <f t="shared" si="63"/>
        <v>10514</v>
      </c>
      <c r="I1379" s="79">
        <v>52.57</v>
      </c>
      <c r="J1379" s="8"/>
      <c r="K1379" s="80"/>
      <c r="L1379" s="80"/>
      <c r="M1379" s="81">
        <f t="shared" si="64"/>
        <v>11213.44</v>
      </c>
      <c r="N1379" s="81">
        <f t="shared" si="65"/>
        <v>56.07</v>
      </c>
    </row>
    <row r="1380" spans="1:14" customFormat="1" ht="60" x14ac:dyDescent="0.25">
      <c r="A1380" s="42">
        <v>1341</v>
      </c>
      <c r="B1380" s="22" t="s">
        <v>1084</v>
      </c>
      <c r="C1380" s="31">
        <v>34.1</v>
      </c>
      <c r="D1380" s="22" t="s">
        <v>1137</v>
      </c>
      <c r="E1380" s="24" t="s">
        <v>1138</v>
      </c>
      <c r="F1380" s="72" t="s">
        <v>1015</v>
      </c>
      <c r="G1380" s="70">
        <v>1E-3</v>
      </c>
      <c r="H1380" s="78">
        <f t="shared" si="63"/>
        <v>74120</v>
      </c>
      <c r="I1380" s="79">
        <v>74.12</v>
      </c>
      <c r="J1380" s="8"/>
      <c r="K1380" s="80"/>
      <c r="L1380" s="80"/>
      <c r="M1380" s="81">
        <f t="shared" si="64"/>
        <v>79050.83</v>
      </c>
      <c r="N1380" s="81">
        <f t="shared" si="65"/>
        <v>79.05</v>
      </c>
    </row>
    <row r="1381" spans="1:14" customFormat="1" ht="30" x14ac:dyDescent="0.25">
      <c r="A1381" s="42">
        <v>1342</v>
      </c>
      <c r="B1381" s="22" t="s">
        <v>1084</v>
      </c>
      <c r="C1381" s="23">
        <v>35</v>
      </c>
      <c r="D1381" s="22" t="s">
        <v>1139</v>
      </c>
      <c r="E1381" s="24" t="s">
        <v>1140</v>
      </c>
      <c r="F1381" s="72" t="s">
        <v>32</v>
      </c>
      <c r="G1381" s="68">
        <v>0.18</v>
      </c>
      <c r="H1381" s="78">
        <f t="shared" si="63"/>
        <v>32802.11</v>
      </c>
      <c r="I1381" s="79">
        <v>5904.38</v>
      </c>
      <c r="J1381" s="8"/>
      <c r="K1381" s="80"/>
      <c r="L1381" s="80"/>
      <c r="M1381" s="81">
        <f t="shared" si="64"/>
        <v>34984.269999999997</v>
      </c>
      <c r="N1381" s="81">
        <f t="shared" si="65"/>
        <v>6297.17</v>
      </c>
    </row>
    <row r="1382" spans="1:14" customFormat="1" ht="45" x14ac:dyDescent="0.25">
      <c r="A1382" s="42">
        <v>1343</v>
      </c>
      <c r="B1382" s="22" t="s">
        <v>1084</v>
      </c>
      <c r="C1382" s="31">
        <v>35.1</v>
      </c>
      <c r="D1382" s="22" t="s">
        <v>1141</v>
      </c>
      <c r="E1382" s="24" t="s">
        <v>1142</v>
      </c>
      <c r="F1382" s="72" t="s">
        <v>1015</v>
      </c>
      <c r="G1382" s="70">
        <v>1.9E-2</v>
      </c>
      <c r="H1382" s="78">
        <f t="shared" si="63"/>
        <v>20160.53</v>
      </c>
      <c r="I1382" s="79">
        <v>383.05</v>
      </c>
      <c r="J1382" s="8"/>
      <c r="K1382" s="80"/>
      <c r="L1382" s="80"/>
      <c r="M1382" s="81">
        <f t="shared" si="64"/>
        <v>21501.71</v>
      </c>
      <c r="N1382" s="81">
        <f t="shared" si="65"/>
        <v>408.53</v>
      </c>
    </row>
    <row r="1383" spans="1:14" customFormat="1" ht="15" x14ac:dyDescent="0.25">
      <c r="A1383" s="45"/>
      <c r="B1383" s="45"/>
      <c r="C1383" s="45"/>
      <c r="D1383" s="45"/>
      <c r="E1383" s="46" t="s">
        <v>45</v>
      </c>
      <c r="F1383" s="91"/>
      <c r="G1383" s="91"/>
      <c r="H1383" s="82"/>
      <c r="I1383" s="91"/>
      <c r="J1383" s="84"/>
      <c r="K1383" s="85"/>
      <c r="L1383" s="85"/>
      <c r="M1383" s="86"/>
      <c r="N1383" s="87">
        <f>SUM(N1307:N1382)</f>
        <v>912368.2</v>
      </c>
    </row>
    <row r="1384" spans="1:14" customFormat="1" ht="21" customHeight="1" x14ac:dyDescent="0.25">
      <c r="A1384" s="44"/>
      <c r="B1384" s="44"/>
      <c r="C1384" s="44"/>
      <c r="D1384" s="44"/>
      <c r="E1384" s="10" t="s">
        <v>1143</v>
      </c>
      <c r="F1384" s="90"/>
      <c r="G1384" s="67"/>
      <c r="H1384" s="92"/>
      <c r="I1384" s="88"/>
      <c r="J1384" s="89"/>
      <c r="K1384" s="90"/>
      <c r="L1384" s="90"/>
      <c r="M1384" s="93"/>
      <c r="N1384" s="93"/>
    </row>
    <row r="1385" spans="1:14" customFormat="1" ht="30" x14ac:dyDescent="0.25">
      <c r="A1385" s="42">
        <v>1344</v>
      </c>
      <c r="B1385" s="22" t="s">
        <v>1144</v>
      </c>
      <c r="C1385" s="23">
        <v>1</v>
      </c>
      <c r="D1385" s="22" t="s">
        <v>1145</v>
      </c>
      <c r="E1385" s="24" t="s">
        <v>1146</v>
      </c>
      <c r="F1385" s="72" t="s">
        <v>14</v>
      </c>
      <c r="G1385" s="70">
        <v>0.51300000000000001</v>
      </c>
      <c r="H1385" s="78">
        <f t="shared" si="63"/>
        <v>116116.96</v>
      </c>
      <c r="I1385" s="79">
        <v>59568</v>
      </c>
      <c r="J1385" s="8"/>
      <c r="K1385" s="80"/>
      <c r="L1385" s="80"/>
      <c r="M1385" s="81">
        <f t="shared" si="64"/>
        <v>123841.63</v>
      </c>
      <c r="N1385" s="81">
        <f t="shared" si="65"/>
        <v>63530.76</v>
      </c>
    </row>
    <row r="1386" spans="1:14" customFormat="1" ht="15" x14ac:dyDescent="0.25">
      <c r="A1386" s="42">
        <v>1345</v>
      </c>
      <c r="B1386" s="22" t="s">
        <v>1144</v>
      </c>
      <c r="C1386" s="23">
        <v>2</v>
      </c>
      <c r="D1386" s="22" t="s">
        <v>1147</v>
      </c>
      <c r="E1386" s="24" t="s">
        <v>1148</v>
      </c>
      <c r="F1386" s="72" t="s">
        <v>32</v>
      </c>
      <c r="G1386" s="68">
        <v>0.65</v>
      </c>
      <c r="H1386" s="78">
        <f t="shared" si="63"/>
        <v>12667.15</v>
      </c>
      <c r="I1386" s="79">
        <v>8233.65</v>
      </c>
      <c r="J1386" s="8"/>
      <c r="K1386" s="80"/>
      <c r="L1386" s="80"/>
      <c r="M1386" s="81">
        <f t="shared" si="64"/>
        <v>13509.83</v>
      </c>
      <c r="N1386" s="81">
        <f t="shared" si="65"/>
        <v>8781.39</v>
      </c>
    </row>
    <row r="1387" spans="1:14" customFormat="1" ht="15" x14ac:dyDescent="0.25">
      <c r="A1387" s="42">
        <v>1346</v>
      </c>
      <c r="B1387" s="22" t="s">
        <v>1144</v>
      </c>
      <c r="C1387" s="31">
        <v>2.1</v>
      </c>
      <c r="D1387" s="22" t="s">
        <v>515</v>
      </c>
      <c r="E1387" s="24" t="s">
        <v>516</v>
      </c>
      <c r="F1387" s="72" t="s">
        <v>41</v>
      </c>
      <c r="G1387" s="69">
        <v>3.9</v>
      </c>
      <c r="H1387" s="78">
        <f t="shared" si="63"/>
        <v>935.74</v>
      </c>
      <c r="I1387" s="79">
        <v>3649.39</v>
      </c>
      <c r="J1387" s="8"/>
      <c r="K1387" s="80"/>
      <c r="L1387" s="80"/>
      <c r="M1387" s="81">
        <f t="shared" si="64"/>
        <v>997.99</v>
      </c>
      <c r="N1387" s="81">
        <f t="shared" si="65"/>
        <v>3892.16</v>
      </c>
    </row>
    <row r="1388" spans="1:14" customFormat="1" ht="30" x14ac:dyDescent="0.25">
      <c r="A1388" s="42">
        <v>1347</v>
      </c>
      <c r="B1388" s="22" t="s">
        <v>1144</v>
      </c>
      <c r="C1388" s="23">
        <v>3</v>
      </c>
      <c r="D1388" s="22" t="s">
        <v>1149</v>
      </c>
      <c r="E1388" s="24" t="s">
        <v>1150</v>
      </c>
      <c r="F1388" s="72" t="s">
        <v>32</v>
      </c>
      <c r="G1388" s="69">
        <v>2.2000000000000002</v>
      </c>
      <c r="H1388" s="78">
        <f t="shared" si="63"/>
        <v>2154.62</v>
      </c>
      <c r="I1388" s="79">
        <v>4740.17</v>
      </c>
      <c r="J1388" s="8"/>
      <c r="K1388" s="80"/>
      <c r="L1388" s="80"/>
      <c r="M1388" s="81">
        <f t="shared" si="64"/>
        <v>2297.96</v>
      </c>
      <c r="N1388" s="81">
        <f t="shared" si="65"/>
        <v>5055.51</v>
      </c>
    </row>
    <row r="1389" spans="1:14" customFormat="1" ht="15" x14ac:dyDescent="0.25">
      <c r="A1389" s="42">
        <v>1348</v>
      </c>
      <c r="B1389" s="22" t="s">
        <v>1144</v>
      </c>
      <c r="C1389" s="31">
        <v>3.1</v>
      </c>
      <c r="D1389" s="22" t="s">
        <v>515</v>
      </c>
      <c r="E1389" s="24" t="s">
        <v>516</v>
      </c>
      <c r="F1389" s="72" t="s">
        <v>41</v>
      </c>
      <c r="G1389" s="69">
        <v>13.2</v>
      </c>
      <c r="H1389" s="78">
        <f t="shared" si="63"/>
        <v>935.75</v>
      </c>
      <c r="I1389" s="79">
        <v>12351.86</v>
      </c>
      <c r="J1389" s="8"/>
      <c r="K1389" s="80"/>
      <c r="L1389" s="80"/>
      <c r="M1389" s="81">
        <f t="shared" si="64"/>
        <v>998</v>
      </c>
      <c r="N1389" s="81">
        <f t="shared" si="65"/>
        <v>13173.6</v>
      </c>
    </row>
    <row r="1390" spans="1:14" customFormat="1" ht="30" x14ac:dyDescent="0.25">
      <c r="A1390" s="42">
        <v>1349</v>
      </c>
      <c r="B1390" s="22" t="s">
        <v>1144</v>
      </c>
      <c r="C1390" s="23">
        <v>4</v>
      </c>
      <c r="D1390" s="22" t="s">
        <v>1151</v>
      </c>
      <c r="E1390" s="24" t="s">
        <v>1152</v>
      </c>
      <c r="F1390" s="72" t="s">
        <v>196</v>
      </c>
      <c r="G1390" s="68">
        <v>0.05</v>
      </c>
      <c r="H1390" s="78">
        <f t="shared" si="63"/>
        <v>18619.599999999999</v>
      </c>
      <c r="I1390" s="79">
        <v>930.98</v>
      </c>
      <c r="J1390" s="8"/>
      <c r="K1390" s="80"/>
      <c r="L1390" s="80"/>
      <c r="M1390" s="81">
        <f t="shared" si="64"/>
        <v>19858.27</v>
      </c>
      <c r="N1390" s="81">
        <f t="shared" si="65"/>
        <v>992.91</v>
      </c>
    </row>
    <row r="1391" spans="1:14" customFormat="1" ht="15" x14ac:dyDescent="0.25">
      <c r="A1391" s="42">
        <v>1350</v>
      </c>
      <c r="B1391" s="22" t="s">
        <v>1144</v>
      </c>
      <c r="C1391" s="31">
        <v>4.0999999999999996</v>
      </c>
      <c r="D1391" s="22" t="s">
        <v>1153</v>
      </c>
      <c r="E1391" s="24" t="s">
        <v>1154</v>
      </c>
      <c r="F1391" s="72" t="s">
        <v>32</v>
      </c>
      <c r="G1391" s="69">
        <v>0.5</v>
      </c>
      <c r="H1391" s="78">
        <f t="shared" si="63"/>
        <v>440.58</v>
      </c>
      <c r="I1391" s="79">
        <v>220.29</v>
      </c>
      <c r="J1391" s="8"/>
      <c r="K1391" s="80"/>
      <c r="L1391" s="80"/>
      <c r="M1391" s="81">
        <f t="shared" si="64"/>
        <v>469.89</v>
      </c>
      <c r="N1391" s="81">
        <f t="shared" si="65"/>
        <v>234.95</v>
      </c>
    </row>
    <row r="1392" spans="1:14" customFormat="1" ht="30" x14ac:dyDescent="0.25">
      <c r="A1392" s="42">
        <v>1351</v>
      </c>
      <c r="B1392" s="22" t="s">
        <v>1144</v>
      </c>
      <c r="C1392" s="23">
        <v>5</v>
      </c>
      <c r="D1392" s="22" t="s">
        <v>85</v>
      </c>
      <c r="E1392" s="24" t="s">
        <v>1155</v>
      </c>
      <c r="F1392" s="72" t="s">
        <v>14</v>
      </c>
      <c r="G1392" s="70">
        <v>0.34200000000000003</v>
      </c>
      <c r="H1392" s="78">
        <f t="shared" si="63"/>
        <v>64145.440000000002</v>
      </c>
      <c r="I1392" s="79">
        <v>21937.74</v>
      </c>
      <c r="J1392" s="8"/>
      <c r="K1392" s="80"/>
      <c r="L1392" s="80"/>
      <c r="M1392" s="81">
        <f t="shared" si="64"/>
        <v>68412.710000000006</v>
      </c>
      <c r="N1392" s="81">
        <f t="shared" si="65"/>
        <v>23397.15</v>
      </c>
    </row>
    <row r="1393" spans="1:14" customFormat="1" ht="60" x14ac:dyDescent="0.25">
      <c r="A1393" s="42">
        <v>1352</v>
      </c>
      <c r="B1393" s="22" t="s">
        <v>1144</v>
      </c>
      <c r="C1393" s="23">
        <v>6</v>
      </c>
      <c r="D1393" s="22" t="s">
        <v>1156</v>
      </c>
      <c r="E1393" s="24" t="s">
        <v>1157</v>
      </c>
      <c r="F1393" s="72" t="s">
        <v>28</v>
      </c>
      <c r="G1393" s="70">
        <v>33.344999999999999</v>
      </c>
      <c r="H1393" s="78">
        <f t="shared" si="63"/>
        <v>24.54</v>
      </c>
      <c r="I1393" s="79">
        <v>818.24</v>
      </c>
      <c r="J1393" s="8"/>
      <c r="K1393" s="80"/>
      <c r="L1393" s="80"/>
      <c r="M1393" s="81">
        <f t="shared" si="64"/>
        <v>26.17</v>
      </c>
      <c r="N1393" s="81">
        <f t="shared" si="65"/>
        <v>872.64</v>
      </c>
    </row>
    <row r="1394" spans="1:14" customFormat="1" ht="60" x14ac:dyDescent="0.25">
      <c r="A1394" s="42">
        <v>1353</v>
      </c>
      <c r="B1394" s="22" t="s">
        <v>1144</v>
      </c>
      <c r="C1394" s="23">
        <v>7</v>
      </c>
      <c r="D1394" s="22" t="s">
        <v>26</v>
      </c>
      <c r="E1394" s="24" t="s">
        <v>1158</v>
      </c>
      <c r="F1394" s="72" t="s">
        <v>28</v>
      </c>
      <c r="G1394" s="70">
        <v>33.344999999999999</v>
      </c>
      <c r="H1394" s="78">
        <f t="shared" si="63"/>
        <v>397.15</v>
      </c>
      <c r="I1394" s="79">
        <v>13242.86</v>
      </c>
      <c r="J1394" s="8"/>
      <c r="K1394" s="80"/>
      <c r="L1394" s="80"/>
      <c r="M1394" s="81">
        <f t="shared" si="64"/>
        <v>423.57</v>
      </c>
      <c r="N1394" s="81">
        <f t="shared" si="65"/>
        <v>14123.94</v>
      </c>
    </row>
    <row r="1395" spans="1:14" customFormat="1" ht="45" x14ac:dyDescent="0.25">
      <c r="A1395" s="42">
        <v>1354</v>
      </c>
      <c r="B1395" s="22" t="s">
        <v>1144</v>
      </c>
      <c r="C1395" s="23">
        <v>8</v>
      </c>
      <c r="D1395" s="22" t="s">
        <v>1159</v>
      </c>
      <c r="E1395" s="24" t="s">
        <v>1160</v>
      </c>
      <c r="F1395" s="72" t="s">
        <v>44</v>
      </c>
      <c r="G1395" s="68">
        <v>0.05</v>
      </c>
      <c r="H1395" s="78">
        <f t="shared" si="63"/>
        <v>17798.2</v>
      </c>
      <c r="I1395" s="79">
        <v>889.91</v>
      </c>
      <c r="J1395" s="8"/>
      <c r="K1395" s="80"/>
      <c r="L1395" s="80"/>
      <c r="M1395" s="81">
        <f t="shared" si="64"/>
        <v>18982.22</v>
      </c>
      <c r="N1395" s="81">
        <f t="shared" si="65"/>
        <v>949.11</v>
      </c>
    </row>
    <row r="1396" spans="1:14" customFormat="1" ht="60" x14ac:dyDescent="0.25">
      <c r="A1396" s="42">
        <v>1355</v>
      </c>
      <c r="B1396" s="22" t="s">
        <v>1144</v>
      </c>
      <c r="C1396" s="23">
        <v>9</v>
      </c>
      <c r="D1396" s="22" t="s">
        <v>1054</v>
      </c>
      <c r="E1396" s="24" t="s">
        <v>1161</v>
      </c>
      <c r="F1396" s="72" t="s">
        <v>32</v>
      </c>
      <c r="G1396" s="68">
        <v>0.09</v>
      </c>
      <c r="H1396" s="78">
        <f t="shared" ref="H1396:H1459" si="66">I1396/G1396</f>
        <v>5500.44</v>
      </c>
      <c r="I1396" s="79">
        <v>495.04</v>
      </c>
      <c r="J1396" s="8"/>
      <c r="K1396" s="80"/>
      <c r="L1396" s="80"/>
      <c r="M1396" s="81">
        <f t="shared" ref="M1396:M1459" si="67">H1396*$J$9*$K$9</f>
        <v>5866.36</v>
      </c>
      <c r="N1396" s="81">
        <f t="shared" ref="N1396:N1459" si="68">G1396*M1396</f>
        <v>527.97</v>
      </c>
    </row>
    <row r="1397" spans="1:14" customFormat="1" ht="30" x14ac:dyDescent="0.25">
      <c r="A1397" s="42">
        <v>1356</v>
      </c>
      <c r="B1397" s="22" t="s">
        <v>1144</v>
      </c>
      <c r="C1397" s="31">
        <v>9.1</v>
      </c>
      <c r="D1397" s="22" t="s">
        <v>1162</v>
      </c>
      <c r="E1397" s="24" t="s">
        <v>1163</v>
      </c>
      <c r="F1397" s="72" t="s">
        <v>97</v>
      </c>
      <c r="G1397" s="68">
        <v>9.18</v>
      </c>
      <c r="H1397" s="78">
        <f t="shared" si="66"/>
        <v>99.98</v>
      </c>
      <c r="I1397" s="79">
        <v>917.84</v>
      </c>
      <c r="J1397" s="8"/>
      <c r="K1397" s="80"/>
      <c r="L1397" s="80"/>
      <c r="M1397" s="81">
        <f t="shared" si="67"/>
        <v>106.63</v>
      </c>
      <c r="N1397" s="81">
        <f t="shared" si="68"/>
        <v>978.86</v>
      </c>
    </row>
    <row r="1398" spans="1:14" customFormat="1" ht="30" x14ac:dyDescent="0.25">
      <c r="A1398" s="42">
        <v>1357</v>
      </c>
      <c r="B1398" s="22" t="s">
        <v>1144</v>
      </c>
      <c r="C1398" s="23">
        <v>10</v>
      </c>
      <c r="D1398" s="22" t="s">
        <v>1164</v>
      </c>
      <c r="E1398" s="24" t="s">
        <v>1165</v>
      </c>
      <c r="F1398" s="72" t="s">
        <v>32</v>
      </c>
      <c r="G1398" s="68">
        <v>0.08</v>
      </c>
      <c r="H1398" s="78">
        <f t="shared" si="66"/>
        <v>32693.5</v>
      </c>
      <c r="I1398" s="79">
        <v>2615.48</v>
      </c>
      <c r="J1398" s="8"/>
      <c r="K1398" s="80"/>
      <c r="L1398" s="80"/>
      <c r="M1398" s="81">
        <f t="shared" si="67"/>
        <v>34868.43</v>
      </c>
      <c r="N1398" s="81">
        <f t="shared" si="68"/>
        <v>2789.47</v>
      </c>
    </row>
    <row r="1399" spans="1:14" customFormat="1" ht="30" x14ac:dyDescent="0.25">
      <c r="A1399" s="42">
        <v>1358</v>
      </c>
      <c r="B1399" s="22" t="s">
        <v>1144</v>
      </c>
      <c r="C1399" s="31">
        <v>10.1</v>
      </c>
      <c r="D1399" s="22" t="s">
        <v>1166</v>
      </c>
      <c r="E1399" s="24" t="s">
        <v>1167</v>
      </c>
      <c r="F1399" s="72" t="s">
        <v>964</v>
      </c>
      <c r="G1399" s="69">
        <v>0.8</v>
      </c>
      <c r="H1399" s="78">
        <f t="shared" si="66"/>
        <v>868.26</v>
      </c>
      <c r="I1399" s="79">
        <v>694.61</v>
      </c>
      <c r="J1399" s="8"/>
      <c r="K1399" s="80"/>
      <c r="L1399" s="80"/>
      <c r="M1399" s="81">
        <f t="shared" si="67"/>
        <v>926.02</v>
      </c>
      <c r="N1399" s="81">
        <f t="shared" si="68"/>
        <v>740.82</v>
      </c>
    </row>
    <row r="1400" spans="1:14" customFormat="1" ht="45" x14ac:dyDescent="0.25">
      <c r="A1400" s="42">
        <v>1359</v>
      </c>
      <c r="B1400" s="22" t="s">
        <v>1144</v>
      </c>
      <c r="C1400" s="23">
        <v>11</v>
      </c>
      <c r="D1400" s="22" t="s">
        <v>1054</v>
      </c>
      <c r="E1400" s="24" t="s">
        <v>1122</v>
      </c>
      <c r="F1400" s="72" t="s">
        <v>32</v>
      </c>
      <c r="G1400" s="68">
        <v>0.08</v>
      </c>
      <c r="H1400" s="78">
        <f t="shared" si="66"/>
        <v>5494.38</v>
      </c>
      <c r="I1400" s="79">
        <v>439.55</v>
      </c>
      <c r="J1400" s="8"/>
      <c r="K1400" s="80"/>
      <c r="L1400" s="80"/>
      <c r="M1400" s="81">
        <f t="shared" si="67"/>
        <v>5859.89</v>
      </c>
      <c r="N1400" s="81">
        <f t="shared" si="68"/>
        <v>468.79</v>
      </c>
    </row>
    <row r="1401" spans="1:14" customFormat="1" ht="30" x14ac:dyDescent="0.25">
      <c r="A1401" s="42">
        <v>1360</v>
      </c>
      <c r="B1401" s="22" t="s">
        <v>1144</v>
      </c>
      <c r="C1401" s="31">
        <v>11.1</v>
      </c>
      <c r="D1401" s="22" t="s">
        <v>1162</v>
      </c>
      <c r="E1401" s="24" t="s">
        <v>1163</v>
      </c>
      <c r="F1401" s="72" t="s">
        <v>97</v>
      </c>
      <c r="G1401" s="68">
        <v>8.16</v>
      </c>
      <c r="H1401" s="78">
        <f t="shared" si="66"/>
        <v>99.98</v>
      </c>
      <c r="I1401" s="79">
        <v>815.86</v>
      </c>
      <c r="J1401" s="8"/>
      <c r="K1401" s="80"/>
      <c r="L1401" s="80"/>
      <c r="M1401" s="81">
        <f t="shared" si="67"/>
        <v>106.63</v>
      </c>
      <c r="N1401" s="81">
        <f t="shared" si="68"/>
        <v>870.1</v>
      </c>
    </row>
    <row r="1402" spans="1:14" customFormat="1" ht="30" x14ac:dyDescent="0.25">
      <c r="A1402" s="42">
        <v>1361</v>
      </c>
      <c r="B1402" s="22" t="s">
        <v>1144</v>
      </c>
      <c r="C1402" s="23">
        <v>12</v>
      </c>
      <c r="D1402" s="22" t="s">
        <v>1168</v>
      </c>
      <c r="E1402" s="24" t="s">
        <v>1169</v>
      </c>
      <c r="F1402" s="72" t="s">
        <v>32</v>
      </c>
      <c r="G1402" s="68">
        <v>1.02</v>
      </c>
      <c r="H1402" s="78">
        <f t="shared" si="66"/>
        <v>12962.04</v>
      </c>
      <c r="I1402" s="79">
        <v>13221.28</v>
      </c>
      <c r="J1402" s="8"/>
      <c r="K1402" s="80"/>
      <c r="L1402" s="80"/>
      <c r="M1402" s="81">
        <f t="shared" si="67"/>
        <v>13824.34</v>
      </c>
      <c r="N1402" s="81">
        <f t="shared" si="68"/>
        <v>14100.83</v>
      </c>
    </row>
    <row r="1403" spans="1:14" customFormat="1" ht="30" x14ac:dyDescent="0.25">
      <c r="A1403" s="42">
        <v>1362</v>
      </c>
      <c r="B1403" s="22" t="s">
        <v>1144</v>
      </c>
      <c r="C1403" s="31">
        <v>12.1</v>
      </c>
      <c r="D1403" s="22" t="s">
        <v>1162</v>
      </c>
      <c r="E1403" s="24" t="s">
        <v>1163</v>
      </c>
      <c r="F1403" s="72" t="s">
        <v>97</v>
      </c>
      <c r="G1403" s="68">
        <v>104.04</v>
      </c>
      <c r="H1403" s="78">
        <f t="shared" si="66"/>
        <v>99.98</v>
      </c>
      <c r="I1403" s="79">
        <v>10402.24</v>
      </c>
      <c r="J1403" s="8"/>
      <c r="K1403" s="80"/>
      <c r="L1403" s="80"/>
      <c r="M1403" s="81">
        <f t="shared" si="67"/>
        <v>106.63</v>
      </c>
      <c r="N1403" s="81">
        <f t="shared" si="68"/>
        <v>11093.79</v>
      </c>
    </row>
    <row r="1404" spans="1:14" customFormat="1" ht="45" x14ac:dyDescent="0.25">
      <c r="A1404" s="42">
        <v>1363</v>
      </c>
      <c r="B1404" s="22" t="s">
        <v>1144</v>
      </c>
      <c r="C1404" s="23">
        <v>13</v>
      </c>
      <c r="D1404" s="22" t="s">
        <v>1054</v>
      </c>
      <c r="E1404" s="24" t="s">
        <v>1122</v>
      </c>
      <c r="F1404" s="72" t="s">
        <v>32</v>
      </c>
      <c r="G1404" s="69">
        <v>0.1</v>
      </c>
      <c r="H1404" s="78">
        <f t="shared" si="66"/>
        <v>5493</v>
      </c>
      <c r="I1404" s="79">
        <v>549.29999999999995</v>
      </c>
      <c r="J1404" s="8"/>
      <c r="K1404" s="80"/>
      <c r="L1404" s="80"/>
      <c r="M1404" s="81">
        <f t="shared" si="67"/>
        <v>5858.42</v>
      </c>
      <c r="N1404" s="81">
        <f t="shared" si="68"/>
        <v>585.84</v>
      </c>
    </row>
    <row r="1405" spans="1:14" customFormat="1" ht="30" x14ac:dyDescent="0.25">
      <c r="A1405" s="42">
        <v>1364</v>
      </c>
      <c r="B1405" s="22" t="s">
        <v>1144</v>
      </c>
      <c r="C1405" s="31">
        <v>13.1</v>
      </c>
      <c r="D1405" s="22" t="s">
        <v>1166</v>
      </c>
      <c r="E1405" s="24" t="s">
        <v>1167</v>
      </c>
      <c r="F1405" s="72" t="s">
        <v>964</v>
      </c>
      <c r="G1405" s="71">
        <v>1</v>
      </c>
      <c r="H1405" s="78">
        <f t="shared" si="66"/>
        <v>868.26</v>
      </c>
      <c r="I1405" s="79">
        <v>868.26</v>
      </c>
      <c r="J1405" s="8"/>
      <c r="K1405" s="80"/>
      <c r="L1405" s="80"/>
      <c r="M1405" s="81">
        <f t="shared" si="67"/>
        <v>926.02</v>
      </c>
      <c r="N1405" s="81">
        <f t="shared" si="68"/>
        <v>926.02</v>
      </c>
    </row>
    <row r="1406" spans="1:14" customFormat="1" ht="30" x14ac:dyDescent="0.25">
      <c r="A1406" s="42">
        <v>1365</v>
      </c>
      <c r="B1406" s="22" t="s">
        <v>1144</v>
      </c>
      <c r="C1406" s="31">
        <v>13.2</v>
      </c>
      <c r="D1406" s="22" t="s">
        <v>1162</v>
      </c>
      <c r="E1406" s="24" t="s">
        <v>1163</v>
      </c>
      <c r="F1406" s="72" t="s">
        <v>97</v>
      </c>
      <c r="G1406" s="69">
        <v>10.199999999999999</v>
      </c>
      <c r="H1406" s="78">
        <f t="shared" si="66"/>
        <v>99.98</v>
      </c>
      <c r="I1406" s="79">
        <v>1019.83</v>
      </c>
      <c r="J1406" s="8"/>
      <c r="K1406" s="80"/>
      <c r="L1406" s="80"/>
      <c r="M1406" s="81">
        <f t="shared" si="67"/>
        <v>106.63</v>
      </c>
      <c r="N1406" s="81">
        <f t="shared" si="68"/>
        <v>1087.6300000000001</v>
      </c>
    </row>
    <row r="1407" spans="1:14" customFormat="1" ht="30" x14ac:dyDescent="0.25">
      <c r="A1407" s="42">
        <v>1366</v>
      </c>
      <c r="B1407" s="22" t="s">
        <v>1144</v>
      </c>
      <c r="C1407" s="23">
        <v>14</v>
      </c>
      <c r="D1407" s="22" t="s">
        <v>1168</v>
      </c>
      <c r="E1407" s="24" t="s">
        <v>1170</v>
      </c>
      <c r="F1407" s="72" t="s">
        <v>32</v>
      </c>
      <c r="G1407" s="69">
        <v>0.1</v>
      </c>
      <c r="H1407" s="78">
        <f t="shared" si="66"/>
        <v>12963.4</v>
      </c>
      <c r="I1407" s="79">
        <v>1296.3399999999999</v>
      </c>
      <c r="J1407" s="8"/>
      <c r="K1407" s="80"/>
      <c r="L1407" s="80"/>
      <c r="M1407" s="81">
        <f t="shared" si="67"/>
        <v>13825.79</v>
      </c>
      <c r="N1407" s="81">
        <f t="shared" si="68"/>
        <v>1382.58</v>
      </c>
    </row>
    <row r="1408" spans="1:14" customFormat="1" ht="60" x14ac:dyDescent="0.25">
      <c r="A1408" s="42">
        <v>1367</v>
      </c>
      <c r="B1408" s="22" t="s">
        <v>1144</v>
      </c>
      <c r="C1408" s="23">
        <v>15</v>
      </c>
      <c r="D1408" s="22" t="s">
        <v>1054</v>
      </c>
      <c r="E1408" s="24" t="s">
        <v>1171</v>
      </c>
      <c r="F1408" s="72" t="s">
        <v>32</v>
      </c>
      <c r="G1408" s="68">
        <v>0.11</v>
      </c>
      <c r="H1408" s="78">
        <f t="shared" si="66"/>
        <v>5494</v>
      </c>
      <c r="I1408" s="79">
        <v>604.34</v>
      </c>
      <c r="J1408" s="8"/>
      <c r="K1408" s="80"/>
      <c r="L1408" s="80"/>
      <c r="M1408" s="81">
        <f t="shared" si="67"/>
        <v>5859.49</v>
      </c>
      <c r="N1408" s="81">
        <f t="shared" si="68"/>
        <v>644.54</v>
      </c>
    </row>
    <row r="1409" spans="1:14" customFormat="1" ht="30" x14ac:dyDescent="0.25">
      <c r="A1409" s="42">
        <v>1368</v>
      </c>
      <c r="B1409" s="22" t="s">
        <v>1144</v>
      </c>
      <c r="C1409" s="31">
        <v>15.1</v>
      </c>
      <c r="D1409" s="22" t="s">
        <v>1162</v>
      </c>
      <c r="E1409" s="24" t="s">
        <v>1163</v>
      </c>
      <c r="F1409" s="72" t="s">
        <v>97</v>
      </c>
      <c r="G1409" s="68">
        <v>11.22</v>
      </c>
      <c r="H1409" s="78">
        <f t="shared" si="66"/>
        <v>99.98</v>
      </c>
      <c r="I1409" s="79">
        <v>1121.81</v>
      </c>
      <c r="J1409" s="8"/>
      <c r="K1409" s="80"/>
      <c r="L1409" s="80"/>
      <c r="M1409" s="81">
        <f t="shared" si="67"/>
        <v>106.63</v>
      </c>
      <c r="N1409" s="81">
        <f t="shared" si="68"/>
        <v>1196.3900000000001</v>
      </c>
    </row>
    <row r="1410" spans="1:14" customFormat="1" ht="30" x14ac:dyDescent="0.25">
      <c r="A1410" s="42">
        <v>1369</v>
      </c>
      <c r="B1410" s="22" t="s">
        <v>1144</v>
      </c>
      <c r="C1410" s="23">
        <v>16</v>
      </c>
      <c r="D1410" s="22" t="s">
        <v>1172</v>
      </c>
      <c r="E1410" s="24" t="s">
        <v>1173</v>
      </c>
      <c r="F1410" s="72" t="s">
        <v>32</v>
      </c>
      <c r="G1410" s="68">
        <v>0.03</v>
      </c>
      <c r="H1410" s="78">
        <f t="shared" si="66"/>
        <v>10299</v>
      </c>
      <c r="I1410" s="79">
        <v>308.97000000000003</v>
      </c>
      <c r="J1410" s="8"/>
      <c r="K1410" s="80"/>
      <c r="L1410" s="80"/>
      <c r="M1410" s="81">
        <f t="shared" si="67"/>
        <v>10984.14</v>
      </c>
      <c r="N1410" s="81">
        <f t="shared" si="68"/>
        <v>329.52</v>
      </c>
    </row>
    <row r="1411" spans="1:14" customFormat="1" ht="30" x14ac:dyDescent="0.25">
      <c r="A1411" s="42">
        <v>1370</v>
      </c>
      <c r="B1411" s="22" t="s">
        <v>1144</v>
      </c>
      <c r="C1411" s="31">
        <v>16.100000000000001</v>
      </c>
      <c r="D1411" s="22" t="s">
        <v>1162</v>
      </c>
      <c r="E1411" s="24" t="s">
        <v>1163</v>
      </c>
      <c r="F1411" s="72" t="s">
        <v>97</v>
      </c>
      <c r="G1411" s="68">
        <v>3.06</v>
      </c>
      <c r="H1411" s="78">
        <f t="shared" si="66"/>
        <v>99.98</v>
      </c>
      <c r="I1411" s="79">
        <v>305.95</v>
      </c>
      <c r="J1411" s="8"/>
      <c r="K1411" s="80"/>
      <c r="L1411" s="80"/>
      <c r="M1411" s="81">
        <f t="shared" si="67"/>
        <v>106.63</v>
      </c>
      <c r="N1411" s="81">
        <f t="shared" si="68"/>
        <v>326.29000000000002</v>
      </c>
    </row>
    <row r="1412" spans="1:14" customFormat="1" ht="30" x14ac:dyDescent="0.25">
      <c r="A1412" s="42">
        <v>1371</v>
      </c>
      <c r="B1412" s="22" t="s">
        <v>1144</v>
      </c>
      <c r="C1412" s="23">
        <v>17</v>
      </c>
      <c r="D1412" s="22" t="s">
        <v>1048</v>
      </c>
      <c r="E1412" s="24" t="s">
        <v>1174</v>
      </c>
      <c r="F1412" s="72" t="s">
        <v>32</v>
      </c>
      <c r="G1412" s="68">
        <v>0.05</v>
      </c>
      <c r="H1412" s="78">
        <f t="shared" si="66"/>
        <v>16311.8</v>
      </c>
      <c r="I1412" s="79">
        <v>815.59</v>
      </c>
      <c r="J1412" s="8"/>
      <c r="K1412" s="80"/>
      <c r="L1412" s="80"/>
      <c r="M1412" s="81">
        <f t="shared" si="67"/>
        <v>17396.939999999999</v>
      </c>
      <c r="N1412" s="81">
        <f t="shared" si="68"/>
        <v>869.85</v>
      </c>
    </row>
    <row r="1413" spans="1:14" customFormat="1" ht="15" x14ac:dyDescent="0.25">
      <c r="A1413" s="42">
        <v>1372</v>
      </c>
      <c r="B1413" s="22" t="s">
        <v>1144</v>
      </c>
      <c r="C1413" s="31">
        <v>17.100000000000001</v>
      </c>
      <c r="D1413" s="22" t="s">
        <v>1175</v>
      </c>
      <c r="E1413" s="24" t="s">
        <v>1176</v>
      </c>
      <c r="F1413" s="72" t="s">
        <v>964</v>
      </c>
      <c r="G1413" s="69">
        <v>0.5</v>
      </c>
      <c r="H1413" s="78">
        <f t="shared" si="66"/>
        <v>353.7</v>
      </c>
      <c r="I1413" s="79">
        <v>176.85</v>
      </c>
      <c r="J1413" s="8"/>
      <c r="K1413" s="80"/>
      <c r="L1413" s="80"/>
      <c r="M1413" s="81">
        <f t="shared" si="67"/>
        <v>377.23</v>
      </c>
      <c r="N1413" s="81">
        <f t="shared" si="68"/>
        <v>188.62</v>
      </c>
    </row>
    <row r="1414" spans="1:14" customFormat="1" ht="45" x14ac:dyDescent="0.25">
      <c r="A1414" s="42">
        <v>1373</v>
      </c>
      <c r="B1414" s="22" t="s">
        <v>1144</v>
      </c>
      <c r="C1414" s="23">
        <v>18</v>
      </c>
      <c r="D1414" s="22" t="s">
        <v>1054</v>
      </c>
      <c r="E1414" s="24" t="s">
        <v>1122</v>
      </c>
      <c r="F1414" s="72" t="s">
        <v>32</v>
      </c>
      <c r="G1414" s="68">
        <v>0.05</v>
      </c>
      <c r="H1414" s="78">
        <f t="shared" si="66"/>
        <v>5481.2</v>
      </c>
      <c r="I1414" s="79">
        <v>274.06</v>
      </c>
      <c r="J1414" s="8"/>
      <c r="K1414" s="80"/>
      <c r="L1414" s="80"/>
      <c r="M1414" s="81">
        <f t="shared" si="67"/>
        <v>5845.84</v>
      </c>
      <c r="N1414" s="81">
        <f t="shared" si="68"/>
        <v>292.29000000000002</v>
      </c>
    </row>
    <row r="1415" spans="1:14" customFormat="1" ht="30" x14ac:dyDescent="0.25">
      <c r="A1415" s="42">
        <v>1374</v>
      </c>
      <c r="B1415" s="22" t="s">
        <v>1144</v>
      </c>
      <c r="C1415" s="31">
        <v>18.100000000000001</v>
      </c>
      <c r="D1415" s="22" t="s">
        <v>1177</v>
      </c>
      <c r="E1415" s="24" t="s">
        <v>1178</v>
      </c>
      <c r="F1415" s="72" t="s">
        <v>1015</v>
      </c>
      <c r="G1415" s="65">
        <v>5.1000000000000004E-3</v>
      </c>
      <c r="H1415" s="78">
        <f t="shared" si="66"/>
        <v>173696.08</v>
      </c>
      <c r="I1415" s="79">
        <v>885.85</v>
      </c>
      <c r="J1415" s="8"/>
      <c r="K1415" s="80"/>
      <c r="L1415" s="80"/>
      <c r="M1415" s="81">
        <f t="shared" si="67"/>
        <v>185251.20000000001</v>
      </c>
      <c r="N1415" s="81">
        <f t="shared" si="68"/>
        <v>944.78</v>
      </c>
    </row>
    <row r="1416" spans="1:14" customFormat="1" ht="45" x14ac:dyDescent="0.25">
      <c r="A1416" s="42">
        <v>1375</v>
      </c>
      <c r="B1416" s="22" t="s">
        <v>1144</v>
      </c>
      <c r="C1416" s="23">
        <v>19</v>
      </c>
      <c r="D1416" s="22" t="s">
        <v>1179</v>
      </c>
      <c r="E1416" s="24" t="s">
        <v>1180</v>
      </c>
      <c r="F1416" s="72" t="s">
        <v>32</v>
      </c>
      <c r="G1416" s="68">
        <v>0.05</v>
      </c>
      <c r="H1416" s="78">
        <f t="shared" si="66"/>
        <v>1897.4</v>
      </c>
      <c r="I1416" s="79">
        <v>94.87</v>
      </c>
      <c r="J1416" s="8"/>
      <c r="K1416" s="80"/>
      <c r="L1416" s="80"/>
      <c r="M1416" s="81">
        <f t="shared" si="67"/>
        <v>2023.62</v>
      </c>
      <c r="N1416" s="81">
        <f t="shared" si="68"/>
        <v>101.18</v>
      </c>
    </row>
    <row r="1417" spans="1:14" customFormat="1" ht="30" x14ac:dyDescent="0.25">
      <c r="A1417" s="42">
        <v>1376</v>
      </c>
      <c r="B1417" s="22" t="s">
        <v>1144</v>
      </c>
      <c r="C1417" s="31">
        <v>19.100000000000001</v>
      </c>
      <c r="D1417" s="22" t="s">
        <v>1177</v>
      </c>
      <c r="E1417" s="24" t="s">
        <v>1178</v>
      </c>
      <c r="F1417" s="72" t="s">
        <v>1015</v>
      </c>
      <c r="G1417" s="65">
        <v>5.1000000000000004E-3</v>
      </c>
      <c r="H1417" s="78">
        <f t="shared" si="66"/>
        <v>173696.08</v>
      </c>
      <c r="I1417" s="79">
        <v>885.85</v>
      </c>
      <c r="J1417" s="8"/>
      <c r="K1417" s="80"/>
      <c r="L1417" s="80"/>
      <c r="M1417" s="81">
        <f t="shared" si="67"/>
        <v>185251.20000000001</v>
      </c>
      <c r="N1417" s="81">
        <f t="shared" si="68"/>
        <v>944.78</v>
      </c>
    </row>
    <row r="1418" spans="1:14" customFormat="1" ht="45" x14ac:dyDescent="0.25">
      <c r="A1418" s="42">
        <v>1377</v>
      </c>
      <c r="B1418" s="22" t="s">
        <v>1144</v>
      </c>
      <c r="C1418" s="23">
        <v>20</v>
      </c>
      <c r="D1418" s="22" t="s">
        <v>1164</v>
      </c>
      <c r="E1418" s="24" t="s">
        <v>1181</v>
      </c>
      <c r="F1418" s="72" t="s">
        <v>32</v>
      </c>
      <c r="G1418" s="68">
        <v>0.04</v>
      </c>
      <c r="H1418" s="78">
        <f t="shared" si="66"/>
        <v>32691.75</v>
      </c>
      <c r="I1418" s="79">
        <v>1307.67</v>
      </c>
      <c r="J1418" s="8"/>
      <c r="K1418" s="80"/>
      <c r="L1418" s="80"/>
      <c r="M1418" s="81">
        <f t="shared" si="67"/>
        <v>34866.57</v>
      </c>
      <c r="N1418" s="81">
        <f t="shared" si="68"/>
        <v>1394.66</v>
      </c>
    </row>
    <row r="1419" spans="1:14" customFormat="1" ht="30" x14ac:dyDescent="0.25">
      <c r="A1419" s="42">
        <v>1378</v>
      </c>
      <c r="B1419" s="22" t="s">
        <v>1144</v>
      </c>
      <c r="C1419" s="31">
        <v>20.100000000000001</v>
      </c>
      <c r="D1419" s="22" t="s">
        <v>1166</v>
      </c>
      <c r="E1419" s="24" t="s">
        <v>1167</v>
      </c>
      <c r="F1419" s="72" t="s">
        <v>964</v>
      </c>
      <c r="G1419" s="69">
        <v>0.4</v>
      </c>
      <c r="H1419" s="78">
        <f t="shared" si="66"/>
        <v>868.25</v>
      </c>
      <c r="I1419" s="79">
        <v>347.3</v>
      </c>
      <c r="J1419" s="8"/>
      <c r="K1419" s="80"/>
      <c r="L1419" s="80"/>
      <c r="M1419" s="81">
        <f t="shared" si="67"/>
        <v>926.01</v>
      </c>
      <c r="N1419" s="81">
        <f t="shared" si="68"/>
        <v>370.4</v>
      </c>
    </row>
    <row r="1420" spans="1:14" customFormat="1" ht="45" x14ac:dyDescent="0.25">
      <c r="A1420" s="42">
        <v>1379</v>
      </c>
      <c r="B1420" s="22" t="s">
        <v>1144</v>
      </c>
      <c r="C1420" s="23">
        <v>21</v>
      </c>
      <c r="D1420" s="22" t="s">
        <v>1054</v>
      </c>
      <c r="E1420" s="24" t="s">
        <v>1122</v>
      </c>
      <c r="F1420" s="72" t="s">
        <v>32</v>
      </c>
      <c r="G1420" s="68">
        <v>0.04</v>
      </c>
      <c r="H1420" s="78">
        <f t="shared" si="66"/>
        <v>5493</v>
      </c>
      <c r="I1420" s="79">
        <v>219.72</v>
      </c>
      <c r="J1420" s="8"/>
      <c r="K1420" s="80"/>
      <c r="L1420" s="80"/>
      <c r="M1420" s="81">
        <f t="shared" si="67"/>
        <v>5858.42</v>
      </c>
      <c r="N1420" s="81">
        <f t="shared" si="68"/>
        <v>234.34</v>
      </c>
    </row>
    <row r="1421" spans="1:14" customFormat="1" ht="30" x14ac:dyDescent="0.25">
      <c r="A1421" s="42">
        <v>1380</v>
      </c>
      <c r="B1421" s="22" t="s">
        <v>1144</v>
      </c>
      <c r="C1421" s="31">
        <v>21.1</v>
      </c>
      <c r="D1421" s="22" t="s">
        <v>1177</v>
      </c>
      <c r="E1421" s="24" t="s">
        <v>1178</v>
      </c>
      <c r="F1421" s="72" t="s">
        <v>1015</v>
      </c>
      <c r="G1421" s="74">
        <v>4.0800000000000003E-3</v>
      </c>
      <c r="H1421" s="78">
        <f t="shared" si="66"/>
        <v>173698.53</v>
      </c>
      <c r="I1421" s="79">
        <v>708.69</v>
      </c>
      <c r="J1421" s="8"/>
      <c r="K1421" s="80"/>
      <c r="L1421" s="80"/>
      <c r="M1421" s="81">
        <f t="shared" si="67"/>
        <v>185253.81</v>
      </c>
      <c r="N1421" s="81">
        <f t="shared" si="68"/>
        <v>755.84</v>
      </c>
    </row>
    <row r="1422" spans="1:14" customFormat="1" ht="45" x14ac:dyDescent="0.25">
      <c r="A1422" s="42">
        <v>1381</v>
      </c>
      <c r="B1422" s="22" t="s">
        <v>1144</v>
      </c>
      <c r="C1422" s="23">
        <v>22</v>
      </c>
      <c r="D1422" s="22" t="s">
        <v>1179</v>
      </c>
      <c r="E1422" s="24" t="s">
        <v>1180</v>
      </c>
      <c r="F1422" s="72" t="s">
        <v>32</v>
      </c>
      <c r="G1422" s="68">
        <v>0.04</v>
      </c>
      <c r="H1422" s="78">
        <f t="shared" si="66"/>
        <v>1884.5</v>
      </c>
      <c r="I1422" s="79">
        <v>75.38</v>
      </c>
      <c r="J1422" s="8"/>
      <c r="K1422" s="80"/>
      <c r="L1422" s="80"/>
      <c r="M1422" s="81">
        <f t="shared" si="67"/>
        <v>2009.87</v>
      </c>
      <c r="N1422" s="81">
        <f t="shared" si="68"/>
        <v>80.39</v>
      </c>
    </row>
    <row r="1423" spans="1:14" customFormat="1" ht="30" x14ac:dyDescent="0.25">
      <c r="A1423" s="42">
        <v>1382</v>
      </c>
      <c r="B1423" s="22" t="s">
        <v>1144</v>
      </c>
      <c r="C1423" s="31">
        <v>22.1</v>
      </c>
      <c r="D1423" s="22" t="s">
        <v>1177</v>
      </c>
      <c r="E1423" s="24" t="s">
        <v>1178</v>
      </c>
      <c r="F1423" s="72" t="s">
        <v>1015</v>
      </c>
      <c r="G1423" s="74">
        <v>4.0800000000000003E-3</v>
      </c>
      <c r="H1423" s="78">
        <f t="shared" si="66"/>
        <v>173698.53</v>
      </c>
      <c r="I1423" s="79">
        <v>708.69</v>
      </c>
      <c r="J1423" s="8"/>
      <c r="K1423" s="80"/>
      <c r="L1423" s="80"/>
      <c r="M1423" s="81">
        <f t="shared" si="67"/>
        <v>185253.81</v>
      </c>
      <c r="N1423" s="81">
        <f t="shared" si="68"/>
        <v>755.84</v>
      </c>
    </row>
    <row r="1424" spans="1:14" customFormat="1" ht="45" x14ac:dyDescent="0.25">
      <c r="A1424" s="42">
        <v>1383</v>
      </c>
      <c r="B1424" s="22" t="s">
        <v>1144</v>
      </c>
      <c r="C1424" s="23">
        <v>23</v>
      </c>
      <c r="D1424" s="22" t="s">
        <v>1054</v>
      </c>
      <c r="E1424" s="24" t="s">
        <v>1122</v>
      </c>
      <c r="F1424" s="72" t="s">
        <v>32</v>
      </c>
      <c r="G1424" s="68">
        <v>0.51</v>
      </c>
      <c r="H1424" s="78">
        <f t="shared" si="66"/>
        <v>5492.33</v>
      </c>
      <c r="I1424" s="79">
        <v>2801.09</v>
      </c>
      <c r="J1424" s="8"/>
      <c r="K1424" s="80"/>
      <c r="L1424" s="80"/>
      <c r="M1424" s="81">
        <f t="shared" si="67"/>
        <v>5857.71</v>
      </c>
      <c r="N1424" s="81">
        <f t="shared" si="68"/>
        <v>2987.43</v>
      </c>
    </row>
    <row r="1425" spans="1:14" customFormat="1" ht="30" x14ac:dyDescent="0.25">
      <c r="A1425" s="42">
        <v>1384</v>
      </c>
      <c r="B1425" s="22" t="s">
        <v>1144</v>
      </c>
      <c r="C1425" s="31">
        <v>23.1</v>
      </c>
      <c r="D1425" s="22" t="s">
        <v>1177</v>
      </c>
      <c r="E1425" s="24" t="s">
        <v>1178</v>
      </c>
      <c r="F1425" s="72" t="s">
        <v>1015</v>
      </c>
      <c r="G1425" s="74">
        <v>5.2019999999999997E-2</v>
      </c>
      <c r="H1425" s="78">
        <f t="shared" si="66"/>
        <v>173693.96</v>
      </c>
      <c r="I1425" s="79">
        <v>9035.56</v>
      </c>
      <c r="J1425" s="8"/>
      <c r="K1425" s="80"/>
      <c r="L1425" s="80"/>
      <c r="M1425" s="81">
        <f t="shared" si="67"/>
        <v>185248.93</v>
      </c>
      <c r="N1425" s="81">
        <f t="shared" si="68"/>
        <v>9636.65</v>
      </c>
    </row>
    <row r="1426" spans="1:14" customFormat="1" ht="30" x14ac:dyDescent="0.25">
      <c r="A1426" s="42">
        <v>1385</v>
      </c>
      <c r="B1426" s="22" t="s">
        <v>1144</v>
      </c>
      <c r="C1426" s="31">
        <v>23.2</v>
      </c>
      <c r="D1426" s="22" t="s">
        <v>1166</v>
      </c>
      <c r="E1426" s="24" t="s">
        <v>1167</v>
      </c>
      <c r="F1426" s="72" t="s">
        <v>964</v>
      </c>
      <c r="G1426" s="69">
        <v>5.0999999999999996</v>
      </c>
      <c r="H1426" s="78">
        <f t="shared" si="66"/>
        <v>868.26</v>
      </c>
      <c r="I1426" s="79">
        <v>4428.1400000000003</v>
      </c>
      <c r="J1426" s="8"/>
      <c r="K1426" s="80"/>
      <c r="L1426" s="80"/>
      <c r="M1426" s="81">
        <f t="shared" si="67"/>
        <v>926.02</v>
      </c>
      <c r="N1426" s="81">
        <f t="shared" si="68"/>
        <v>4722.7</v>
      </c>
    </row>
    <row r="1427" spans="1:14" customFormat="1" ht="45" x14ac:dyDescent="0.25">
      <c r="A1427" s="42">
        <v>1386</v>
      </c>
      <c r="B1427" s="22" t="s">
        <v>1144</v>
      </c>
      <c r="C1427" s="23">
        <v>24</v>
      </c>
      <c r="D1427" s="22" t="s">
        <v>1179</v>
      </c>
      <c r="E1427" s="24" t="s">
        <v>1180</v>
      </c>
      <c r="F1427" s="72" t="s">
        <v>32</v>
      </c>
      <c r="G1427" s="68">
        <v>0.51</v>
      </c>
      <c r="H1427" s="78">
        <f t="shared" si="66"/>
        <v>1896.06</v>
      </c>
      <c r="I1427" s="79">
        <v>966.99</v>
      </c>
      <c r="J1427" s="8"/>
      <c r="K1427" s="80"/>
      <c r="L1427" s="80"/>
      <c r="M1427" s="81">
        <f t="shared" si="67"/>
        <v>2022.2</v>
      </c>
      <c r="N1427" s="81">
        <f t="shared" si="68"/>
        <v>1031.32</v>
      </c>
    </row>
    <row r="1428" spans="1:14" customFormat="1" ht="30" x14ac:dyDescent="0.25">
      <c r="A1428" s="42">
        <v>1387</v>
      </c>
      <c r="B1428" s="22" t="s">
        <v>1144</v>
      </c>
      <c r="C1428" s="31">
        <v>24.1</v>
      </c>
      <c r="D1428" s="22" t="s">
        <v>1177</v>
      </c>
      <c r="E1428" s="24" t="s">
        <v>1178</v>
      </c>
      <c r="F1428" s="72" t="s">
        <v>1015</v>
      </c>
      <c r="G1428" s="74">
        <v>5.2019999999999997E-2</v>
      </c>
      <c r="H1428" s="78">
        <f t="shared" si="66"/>
        <v>173693.96</v>
      </c>
      <c r="I1428" s="79">
        <v>9035.56</v>
      </c>
      <c r="J1428" s="8"/>
      <c r="K1428" s="80"/>
      <c r="L1428" s="80"/>
      <c r="M1428" s="81">
        <f t="shared" si="67"/>
        <v>185248.93</v>
      </c>
      <c r="N1428" s="81">
        <f t="shared" si="68"/>
        <v>9636.65</v>
      </c>
    </row>
    <row r="1429" spans="1:14" customFormat="1" ht="30" x14ac:dyDescent="0.25">
      <c r="A1429" s="42">
        <v>1388</v>
      </c>
      <c r="B1429" s="22" t="s">
        <v>1144</v>
      </c>
      <c r="C1429" s="23">
        <v>25</v>
      </c>
      <c r="D1429" s="22" t="s">
        <v>1168</v>
      </c>
      <c r="E1429" s="24" t="s">
        <v>1170</v>
      </c>
      <c r="F1429" s="72" t="s">
        <v>32</v>
      </c>
      <c r="G1429" s="68">
        <v>0.51</v>
      </c>
      <c r="H1429" s="78">
        <f t="shared" si="66"/>
        <v>12962.65</v>
      </c>
      <c r="I1429" s="79">
        <v>6610.95</v>
      </c>
      <c r="J1429" s="8"/>
      <c r="K1429" s="80"/>
      <c r="L1429" s="80"/>
      <c r="M1429" s="81">
        <f t="shared" si="67"/>
        <v>13824.99</v>
      </c>
      <c r="N1429" s="81">
        <f t="shared" si="68"/>
        <v>7050.74</v>
      </c>
    </row>
    <row r="1430" spans="1:14" customFormat="1" ht="45" x14ac:dyDescent="0.25">
      <c r="A1430" s="42">
        <v>1389</v>
      </c>
      <c r="B1430" s="22" t="s">
        <v>1144</v>
      </c>
      <c r="C1430" s="23">
        <v>26</v>
      </c>
      <c r="D1430" s="22" t="s">
        <v>1054</v>
      </c>
      <c r="E1430" s="24" t="s">
        <v>1122</v>
      </c>
      <c r="F1430" s="72" t="s">
        <v>32</v>
      </c>
      <c r="G1430" s="68">
        <v>0.05</v>
      </c>
      <c r="H1430" s="78">
        <f t="shared" si="66"/>
        <v>5481.2</v>
      </c>
      <c r="I1430" s="79">
        <v>274.06</v>
      </c>
      <c r="J1430" s="8"/>
      <c r="K1430" s="80"/>
      <c r="L1430" s="80"/>
      <c r="M1430" s="81">
        <f t="shared" si="67"/>
        <v>5845.84</v>
      </c>
      <c r="N1430" s="81">
        <f t="shared" si="68"/>
        <v>292.29000000000002</v>
      </c>
    </row>
    <row r="1431" spans="1:14" customFormat="1" ht="30" x14ac:dyDescent="0.25">
      <c r="A1431" s="42">
        <v>1390</v>
      </c>
      <c r="B1431" s="22" t="s">
        <v>1144</v>
      </c>
      <c r="C1431" s="31">
        <v>26.1</v>
      </c>
      <c r="D1431" s="22" t="s">
        <v>1177</v>
      </c>
      <c r="E1431" s="24" t="s">
        <v>1178</v>
      </c>
      <c r="F1431" s="72" t="s">
        <v>1015</v>
      </c>
      <c r="G1431" s="65">
        <v>5.1000000000000004E-3</v>
      </c>
      <c r="H1431" s="78">
        <f t="shared" si="66"/>
        <v>173696.08</v>
      </c>
      <c r="I1431" s="79">
        <v>885.85</v>
      </c>
      <c r="J1431" s="8"/>
      <c r="K1431" s="80"/>
      <c r="L1431" s="80"/>
      <c r="M1431" s="81">
        <f t="shared" si="67"/>
        <v>185251.20000000001</v>
      </c>
      <c r="N1431" s="81">
        <f t="shared" si="68"/>
        <v>944.78</v>
      </c>
    </row>
    <row r="1432" spans="1:14" customFormat="1" ht="30" x14ac:dyDescent="0.25">
      <c r="A1432" s="42">
        <v>1391</v>
      </c>
      <c r="B1432" s="22" t="s">
        <v>1144</v>
      </c>
      <c r="C1432" s="31">
        <v>26.2</v>
      </c>
      <c r="D1432" s="22" t="s">
        <v>1166</v>
      </c>
      <c r="E1432" s="24" t="s">
        <v>1167</v>
      </c>
      <c r="F1432" s="72" t="s">
        <v>964</v>
      </c>
      <c r="G1432" s="69">
        <v>0.5</v>
      </c>
      <c r="H1432" s="78">
        <f t="shared" si="66"/>
        <v>868.26</v>
      </c>
      <c r="I1432" s="79">
        <v>434.13</v>
      </c>
      <c r="J1432" s="8"/>
      <c r="K1432" s="80"/>
      <c r="L1432" s="80"/>
      <c r="M1432" s="81">
        <f t="shared" si="67"/>
        <v>926.02</v>
      </c>
      <c r="N1432" s="81">
        <f t="shared" si="68"/>
        <v>463.01</v>
      </c>
    </row>
    <row r="1433" spans="1:14" customFormat="1" ht="45" x14ac:dyDescent="0.25">
      <c r="A1433" s="42">
        <v>1392</v>
      </c>
      <c r="B1433" s="22" t="s">
        <v>1144</v>
      </c>
      <c r="C1433" s="23">
        <v>27</v>
      </c>
      <c r="D1433" s="22" t="s">
        <v>1179</v>
      </c>
      <c r="E1433" s="24" t="s">
        <v>1180</v>
      </c>
      <c r="F1433" s="72" t="s">
        <v>32</v>
      </c>
      <c r="G1433" s="68">
        <v>0.05</v>
      </c>
      <c r="H1433" s="78">
        <f t="shared" si="66"/>
        <v>1897.4</v>
      </c>
      <c r="I1433" s="79">
        <v>94.87</v>
      </c>
      <c r="J1433" s="8"/>
      <c r="K1433" s="80"/>
      <c r="L1433" s="80"/>
      <c r="M1433" s="81">
        <f t="shared" si="67"/>
        <v>2023.62</v>
      </c>
      <c r="N1433" s="81">
        <f t="shared" si="68"/>
        <v>101.18</v>
      </c>
    </row>
    <row r="1434" spans="1:14" customFormat="1" ht="30" x14ac:dyDescent="0.25">
      <c r="A1434" s="42">
        <v>1393</v>
      </c>
      <c r="B1434" s="22" t="s">
        <v>1144</v>
      </c>
      <c r="C1434" s="31">
        <v>27.1</v>
      </c>
      <c r="D1434" s="22" t="s">
        <v>1177</v>
      </c>
      <c r="E1434" s="24" t="s">
        <v>1178</v>
      </c>
      <c r="F1434" s="72" t="s">
        <v>1015</v>
      </c>
      <c r="G1434" s="65">
        <v>5.1000000000000004E-3</v>
      </c>
      <c r="H1434" s="78">
        <f t="shared" si="66"/>
        <v>173696.08</v>
      </c>
      <c r="I1434" s="79">
        <v>885.85</v>
      </c>
      <c r="J1434" s="8"/>
      <c r="K1434" s="80"/>
      <c r="L1434" s="80"/>
      <c r="M1434" s="81">
        <f t="shared" si="67"/>
        <v>185251.20000000001</v>
      </c>
      <c r="N1434" s="81">
        <f t="shared" si="68"/>
        <v>944.78</v>
      </c>
    </row>
    <row r="1435" spans="1:14" customFormat="1" ht="30" x14ac:dyDescent="0.25">
      <c r="A1435" s="42">
        <v>1394</v>
      </c>
      <c r="B1435" s="22" t="s">
        <v>1144</v>
      </c>
      <c r="C1435" s="23">
        <v>28</v>
      </c>
      <c r="D1435" s="22" t="s">
        <v>1168</v>
      </c>
      <c r="E1435" s="24" t="s">
        <v>1170</v>
      </c>
      <c r="F1435" s="72" t="s">
        <v>32</v>
      </c>
      <c r="G1435" s="68">
        <v>0.05</v>
      </c>
      <c r="H1435" s="78">
        <f t="shared" si="66"/>
        <v>12963.4</v>
      </c>
      <c r="I1435" s="79">
        <v>648.16999999999996</v>
      </c>
      <c r="J1435" s="8"/>
      <c r="K1435" s="80"/>
      <c r="L1435" s="80"/>
      <c r="M1435" s="81">
        <f t="shared" si="67"/>
        <v>13825.79</v>
      </c>
      <c r="N1435" s="81">
        <f t="shared" si="68"/>
        <v>691.29</v>
      </c>
    </row>
    <row r="1436" spans="1:14" customFormat="1" ht="30" x14ac:dyDescent="0.25">
      <c r="A1436" s="42">
        <v>1395</v>
      </c>
      <c r="B1436" s="22" t="s">
        <v>1144</v>
      </c>
      <c r="C1436" s="23">
        <v>29</v>
      </c>
      <c r="D1436" s="22" t="s">
        <v>1048</v>
      </c>
      <c r="E1436" s="24" t="s">
        <v>1182</v>
      </c>
      <c r="F1436" s="72" t="s">
        <v>32</v>
      </c>
      <c r="G1436" s="68">
        <v>0.11</v>
      </c>
      <c r="H1436" s="78">
        <f t="shared" si="66"/>
        <v>16315.36</v>
      </c>
      <c r="I1436" s="79">
        <v>1794.69</v>
      </c>
      <c r="J1436" s="8"/>
      <c r="K1436" s="80"/>
      <c r="L1436" s="80"/>
      <c r="M1436" s="81">
        <f t="shared" si="67"/>
        <v>17400.740000000002</v>
      </c>
      <c r="N1436" s="81">
        <f t="shared" si="68"/>
        <v>1914.08</v>
      </c>
    </row>
    <row r="1437" spans="1:14" customFormat="1" ht="15" x14ac:dyDescent="0.25">
      <c r="A1437" s="42">
        <v>1396</v>
      </c>
      <c r="B1437" s="22" t="s">
        <v>1144</v>
      </c>
      <c r="C1437" s="31">
        <v>29.1</v>
      </c>
      <c r="D1437" s="22" t="s">
        <v>1183</v>
      </c>
      <c r="E1437" s="24" t="s">
        <v>1184</v>
      </c>
      <c r="F1437" s="72" t="s">
        <v>964</v>
      </c>
      <c r="G1437" s="69">
        <v>1.1000000000000001</v>
      </c>
      <c r="H1437" s="78">
        <f t="shared" si="66"/>
        <v>135.85</v>
      </c>
      <c r="I1437" s="79">
        <v>149.43</v>
      </c>
      <c r="J1437" s="8"/>
      <c r="K1437" s="80"/>
      <c r="L1437" s="80"/>
      <c r="M1437" s="81">
        <f t="shared" si="67"/>
        <v>144.88999999999999</v>
      </c>
      <c r="N1437" s="81">
        <f t="shared" si="68"/>
        <v>159.38</v>
      </c>
    </row>
    <row r="1438" spans="1:14" customFormat="1" ht="60" x14ac:dyDescent="0.25">
      <c r="A1438" s="42">
        <v>1397</v>
      </c>
      <c r="B1438" s="22" t="s">
        <v>1144</v>
      </c>
      <c r="C1438" s="23">
        <v>30</v>
      </c>
      <c r="D1438" s="22" t="s">
        <v>1054</v>
      </c>
      <c r="E1438" s="24" t="s">
        <v>1185</v>
      </c>
      <c r="F1438" s="72" t="s">
        <v>32</v>
      </c>
      <c r="G1438" s="68">
        <v>0.11</v>
      </c>
      <c r="H1438" s="78">
        <f t="shared" si="66"/>
        <v>5494</v>
      </c>
      <c r="I1438" s="79">
        <v>604.34</v>
      </c>
      <c r="J1438" s="8"/>
      <c r="K1438" s="80"/>
      <c r="L1438" s="80"/>
      <c r="M1438" s="81">
        <f t="shared" si="67"/>
        <v>5859.49</v>
      </c>
      <c r="N1438" s="81">
        <f t="shared" si="68"/>
        <v>644.54</v>
      </c>
    </row>
    <row r="1439" spans="1:14" customFormat="1" ht="30" x14ac:dyDescent="0.25">
      <c r="A1439" s="42">
        <v>1398</v>
      </c>
      <c r="B1439" s="22" t="s">
        <v>1144</v>
      </c>
      <c r="C1439" s="31">
        <v>30.1</v>
      </c>
      <c r="D1439" s="22" t="s">
        <v>1177</v>
      </c>
      <c r="E1439" s="24" t="s">
        <v>1178</v>
      </c>
      <c r="F1439" s="72" t="s">
        <v>1015</v>
      </c>
      <c r="G1439" s="74">
        <v>1.1220000000000001E-2</v>
      </c>
      <c r="H1439" s="78">
        <f t="shared" si="66"/>
        <v>173695.19</v>
      </c>
      <c r="I1439" s="79">
        <v>1948.86</v>
      </c>
      <c r="J1439" s="8"/>
      <c r="K1439" s="80"/>
      <c r="L1439" s="80"/>
      <c r="M1439" s="81">
        <f t="shared" si="67"/>
        <v>185250.25</v>
      </c>
      <c r="N1439" s="81">
        <f t="shared" si="68"/>
        <v>2078.5100000000002</v>
      </c>
    </row>
    <row r="1440" spans="1:14" customFormat="1" ht="30" x14ac:dyDescent="0.25">
      <c r="A1440" s="42">
        <v>1399</v>
      </c>
      <c r="B1440" s="22" t="s">
        <v>1144</v>
      </c>
      <c r="C1440" s="23">
        <v>31</v>
      </c>
      <c r="D1440" s="22" t="s">
        <v>1172</v>
      </c>
      <c r="E1440" s="24" t="s">
        <v>1173</v>
      </c>
      <c r="F1440" s="72" t="s">
        <v>32</v>
      </c>
      <c r="G1440" s="68">
        <v>0.02</v>
      </c>
      <c r="H1440" s="78">
        <f t="shared" si="66"/>
        <v>10335</v>
      </c>
      <c r="I1440" s="79">
        <v>206.7</v>
      </c>
      <c r="J1440" s="8"/>
      <c r="K1440" s="80"/>
      <c r="L1440" s="80"/>
      <c r="M1440" s="81">
        <f t="shared" si="67"/>
        <v>11022.53</v>
      </c>
      <c r="N1440" s="81">
        <f t="shared" si="68"/>
        <v>220.45</v>
      </c>
    </row>
    <row r="1441" spans="1:14" customFormat="1" ht="30" x14ac:dyDescent="0.25">
      <c r="A1441" s="42">
        <v>1400</v>
      </c>
      <c r="B1441" s="22" t="s">
        <v>1144</v>
      </c>
      <c r="C1441" s="31">
        <v>31.1</v>
      </c>
      <c r="D1441" s="22" t="s">
        <v>1177</v>
      </c>
      <c r="E1441" s="24" t="s">
        <v>1178</v>
      </c>
      <c r="F1441" s="72" t="s">
        <v>1015</v>
      </c>
      <c r="G1441" s="74">
        <v>2.0400000000000001E-3</v>
      </c>
      <c r="H1441" s="78">
        <f t="shared" si="66"/>
        <v>173686.27</v>
      </c>
      <c r="I1441" s="79">
        <v>354.32</v>
      </c>
      <c r="J1441" s="8"/>
      <c r="K1441" s="80"/>
      <c r="L1441" s="80"/>
      <c r="M1441" s="81">
        <f t="shared" si="67"/>
        <v>185240.73</v>
      </c>
      <c r="N1441" s="81">
        <f t="shared" si="68"/>
        <v>377.89</v>
      </c>
    </row>
    <row r="1442" spans="1:14" customFormat="1" ht="30" x14ac:dyDescent="0.25">
      <c r="A1442" s="42">
        <v>1401</v>
      </c>
      <c r="B1442" s="22" t="s">
        <v>1144</v>
      </c>
      <c r="C1442" s="23">
        <v>32</v>
      </c>
      <c r="D1442" s="22" t="s">
        <v>1048</v>
      </c>
      <c r="E1442" s="24" t="s">
        <v>1174</v>
      </c>
      <c r="F1442" s="72" t="s">
        <v>32</v>
      </c>
      <c r="G1442" s="69">
        <v>0.1</v>
      </c>
      <c r="H1442" s="78">
        <f t="shared" si="66"/>
        <v>16310.9</v>
      </c>
      <c r="I1442" s="79">
        <v>1631.09</v>
      </c>
      <c r="J1442" s="8"/>
      <c r="K1442" s="80"/>
      <c r="L1442" s="80"/>
      <c r="M1442" s="81">
        <f t="shared" si="67"/>
        <v>17395.98</v>
      </c>
      <c r="N1442" s="81">
        <f t="shared" si="68"/>
        <v>1739.6</v>
      </c>
    </row>
    <row r="1443" spans="1:14" customFormat="1" ht="15" x14ac:dyDescent="0.25">
      <c r="A1443" s="42">
        <v>1402</v>
      </c>
      <c r="B1443" s="22" t="s">
        <v>1144</v>
      </c>
      <c r="C1443" s="31">
        <v>32.1</v>
      </c>
      <c r="D1443" s="22" t="s">
        <v>1183</v>
      </c>
      <c r="E1443" s="24" t="s">
        <v>1184</v>
      </c>
      <c r="F1443" s="72" t="s">
        <v>964</v>
      </c>
      <c r="G1443" s="71">
        <v>1</v>
      </c>
      <c r="H1443" s="78">
        <f t="shared" si="66"/>
        <v>135.84</v>
      </c>
      <c r="I1443" s="79">
        <v>135.84</v>
      </c>
      <c r="J1443" s="8"/>
      <c r="K1443" s="80"/>
      <c r="L1443" s="80"/>
      <c r="M1443" s="81">
        <f t="shared" si="67"/>
        <v>144.88</v>
      </c>
      <c r="N1443" s="81">
        <f t="shared" si="68"/>
        <v>144.88</v>
      </c>
    </row>
    <row r="1444" spans="1:14" customFormat="1" ht="45" x14ac:dyDescent="0.25">
      <c r="A1444" s="42">
        <v>1403</v>
      </c>
      <c r="B1444" s="22" t="s">
        <v>1144</v>
      </c>
      <c r="C1444" s="23">
        <v>33</v>
      </c>
      <c r="D1444" s="22" t="s">
        <v>1054</v>
      </c>
      <c r="E1444" s="24" t="s">
        <v>1122</v>
      </c>
      <c r="F1444" s="72" t="s">
        <v>32</v>
      </c>
      <c r="G1444" s="69">
        <v>0.1</v>
      </c>
      <c r="H1444" s="78">
        <f t="shared" si="66"/>
        <v>5493</v>
      </c>
      <c r="I1444" s="79">
        <v>549.29999999999995</v>
      </c>
      <c r="J1444" s="8"/>
      <c r="K1444" s="80"/>
      <c r="L1444" s="80"/>
      <c r="M1444" s="81">
        <f t="shared" si="67"/>
        <v>5858.42</v>
      </c>
      <c r="N1444" s="81">
        <f t="shared" si="68"/>
        <v>585.84</v>
      </c>
    </row>
    <row r="1445" spans="1:14" customFormat="1" ht="30" x14ac:dyDescent="0.25">
      <c r="A1445" s="42">
        <v>1404</v>
      </c>
      <c r="B1445" s="22" t="s">
        <v>1144</v>
      </c>
      <c r="C1445" s="31">
        <v>33.1</v>
      </c>
      <c r="D1445" s="22" t="s">
        <v>1186</v>
      </c>
      <c r="E1445" s="24" t="s">
        <v>1187</v>
      </c>
      <c r="F1445" s="72" t="s">
        <v>1015</v>
      </c>
      <c r="G1445" s="65">
        <v>5.1000000000000004E-3</v>
      </c>
      <c r="H1445" s="78">
        <f t="shared" si="66"/>
        <v>87688.24</v>
      </c>
      <c r="I1445" s="79">
        <v>447.21</v>
      </c>
      <c r="J1445" s="8"/>
      <c r="K1445" s="80"/>
      <c r="L1445" s="80"/>
      <c r="M1445" s="81">
        <f t="shared" si="67"/>
        <v>93521.69</v>
      </c>
      <c r="N1445" s="81">
        <f t="shared" si="68"/>
        <v>476.96</v>
      </c>
    </row>
    <row r="1446" spans="1:14" customFormat="1" ht="30" x14ac:dyDescent="0.25">
      <c r="A1446" s="42">
        <v>1405</v>
      </c>
      <c r="B1446" s="22" t="s">
        <v>1144</v>
      </c>
      <c r="C1446" s="31">
        <v>33.200000000000003</v>
      </c>
      <c r="D1446" s="22" t="s">
        <v>1188</v>
      </c>
      <c r="E1446" s="24" t="s">
        <v>1189</v>
      </c>
      <c r="F1446" s="72" t="s">
        <v>1015</v>
      </c>
      <c r="G1446" s="65">
        <v>5.1000000000000004E-3</v>
      </c>
      <c r="H1446" s="78">
        <f t="shared" si="66"/>
        <v>139082.35</v>
      </c>
      <c r="I1446" s="79">
        <v>709.32</v>
      </c>
      <c r="J1446" s="8"/>
      <c r="K1446" s="80"/>
      <c r="L1446" s="80"/>
      <c r="M1446" s="81">
        <f t="shared" si="67"/>
        <v>148334.79</v>
      </c>
      <c r="N1446" s="81">
        <f t="shared" si="68"/>
        <v>756.51</v>
      </c>
    </row>
    <row r="1447" spans="1:14" customFormat="1" ht="45" x14ac:dyDescent="0.25">
      <c r="A1447" s="42">
        <v>1406</v>
      </c>
      <c r="B1447" s="22" t="s">
        <v>1144</v>
      </c>
      <c r="C1447" s="23">
        <v>34</v>
      </c>
      <c r="D1447" s="22" t="s">
        <v>1164</v>
      </c>
      <c r="E1447" s="24" t="s">
        <v>1181</v>
      </c>
      <c r="F1447" s="72" t="s">
        <v>32</v>
      </c>
      <c r="G1447" s="68">
        <v>0.04</v>
      </c>
      <c r="H1447" s="78">
        <f t="shared" si="66"/>
        <v>32691.75</v>
      </c>
      <c r="I1447" s="79">
        <v>1307.67</v>
      </c>
      <c r="J1447" s="8"/>
      <c r="K1447" s="80"/>
      <c r="L1447" s="80"/>
      <c r="M1447" s="81">
        <f t="shared" si="67"/>
        <v>34866.57</v>
      </c>
      <c r="N1447" s="81">
        <f t="shared" si="68"/>
        <v>1394.66</v>
      </c>
    </row>
    <row r="1448" spans="1:14" customFormat="1" ht="30" x14ac:dyDescent="0.25">
      <c r="A1448" s="42">
        <v>1407</v>
      </c>
      <c r="B1448" s="22" t="s">
        <v>1144</v>
      </c>
      <c r="C1448" s="31">
        <v>34.1</v>
      </c>
      <c r="D1448" s="22" t="s">
        <v>1166</v>
      </c>
      <c r="E1448" s="24" t="s">
        <v>1167</v>
      </c>
      <c r="F1448" s="72" t="s">
        <v>964</v>
      </c>
      <c r="G1448" s="69">
        <v>0.4</v>
      </c>
      <c r="H1448" s="78">
        <f t="shared" si="66"/>
        <v>868.25</v>
      </c>
      <c r="I1448" s="79">
        <v>347.3</v>
      </c>
      <c r="J1448" s="8"/>
      <c r="K1448" s="80"/>
      <c r="L1448" s="80"/>
      <c r="M1448" s="81">
        <f t="shared" si="67"/>
        <v>926.01</v>
      </c>
      <c r="N1448" s="81">
        <f t="shared" si="68"/>
        <v>370.4</v>
      </c>
    </row>
    <row r="1449" spans="1:14" customFormat="1" ht="45" x14ac:dyDescent="0.25">
      <c r="A1449" s="42">
        <v>1408</v>
      </c>
      <c r="B1449" s="22" t="s">
        <v>1144</v>
      </c>
      <c r="C1449" s="23">
        <v>35</v>
      </c>
      <c r="D1449" s="22" t="s">
        <v>1054</v>
      </c>
      <c r="E1449" s="24" t="s">
        <v>1122</v>
      </c>
      <c r="F1449" s="72" t="s">
        <v>32</v>
      </c>
      <c r="G1449" s="68">
        <v>0.04</v>
      </c>
      <c r="H1449" s="78">
        <f t="shared" si="66"/>
        <v>5493</v>
      </c>
      <c r="I1449" s="79">
        <v>219.72</v>
      </c>
      <c r="J1449" s="8"/>
      <c r="K1449" s="80"/>
      <c r="L1449" s="80"/>
      <c r="M1449" s="81">
        <f t="shared" si="67"/>
        <v>5858.42</v>
      </c>
      <c r="N1449" s="81">
        <f t="shared" si="68"/>
        <v>234.34</v>
      </c>
    </row>
    <row r="1450" spans="1:14" customFormat="1" ht="30" x14ac:dyDescent="0.25">
      <c r="A1450" s="42">
        <v>1409</v>
      </c>
      <c r="B1450" s="22" t="s">
        <v>1144</v>
      </c>
      <c r="C1450" s="31">
        <v>35.1</v>
      </c>
      <c r="D1450" s="22" t="s">
        <v>1188</v>
      </c>
      <c r="E1450" s="24" t="s">
        <v>1189</v>
      </c>
      <c r="F1450" s="72" t="s">
        <v>1015</v>
      </c>
      <c r="G1450" s="74">
        <v>4.0800000000000003E-3</v>
      </c>
      <c r="H1450" s="78">
        <f t="shared" si="66"/>
        <v>139085.78</v>
      </c>
      <c r="I1450" s="79">
        <v>567.47</v>
      </c>
      <c r="J1450" s="8"/>
      <c r="K1450" s="80"/>
      <c r="L1450" s="80"/>
      <c r="M1450" s="81">
        <f t="shared" si="67"/>
        <v>148338.45000000001</v>
      </c>
      <c r="N1450" s="81">
        <f t="shared" si="68"/>
        <v>605.22</v>
      </c>
    </row>
    <row r="1451" spans="1:14" customFormat="1" ht="45" x14ac:dyDescent="0.25">
      <c r="A1451" s="42">
        <v>1410</v>
      </c>
      <c r="B1451" s="22" t="s">
        <v>1144</v>
      </c>
      <c r="C1451" s="23">
        <v>36</v>
      </c>
      <c r="D1451" s="22" t="s">
        <v>1179</v>
      </c>
      <c r="E1451" s="24" t="s">
        <v>1180</v>
      </c>
      <c r="F1451" s="72" t="s">
        <v>32</v>
      </c>
      <c r="G1451" s="68">
        <v>0.04</v>
      </c>
      <c r="H1451" s="78">
        <f t="shared" si="66"/>
        <v>1884.5</v>
      </c>
      <c r="I1451" s="79">
        <v>75.38</v>
      </c>
      <c r="J1451" s="8"/>
      <c r="K1451" s="80"/>
      <c r="L1451" s="80"/>
      <c r="M1451" s="81">
        <f t="shared" si="67"/>
        <v>2009.87</v>
      </c>
      <c r="N1451" s="81">
        <f t="shared" si="68"/>
        <v>80.39</v>
      </c>
    </row>
    <row r="1452" spans="1:14" customFormat="1" ht="30" x14ac:dyDescent="0.25">
      <c r="A1452" s="42">
        <v>1411</v>
      </c>
      <c r="B1452" s="22" t="s">
        <v>1144</v>
      </c>
      <c r="C1452" s="31">
        <v>36.1</v>
      </c>
      <c r="D1452" s="22" t="s">
        <v>1186</v>
      </c>
      <c r="E1452" s="24" t="s">
        <v>1187</v>
      </c>
      <c r="F1452" s="72" t="s">
        <v>1015</v>
      </c>
      <c r="G1452" s="74">
        <v>4.0800000000000003E-3</v>
      </c>
      <c r="H1452" s="78">
        <f t="shared" si="66"/>
        <v>87686.27</v>
      </c>
      <c r="I1452" s="79">
        <v>357.76</v>
      </c>
      <c r="J1452" s="8"/>
      <c r="K1452" s="80"/>
      <c r="L1452" s="80"/>
      <c r="M1452" s="81">
        <f t="shared" si="67"/>
        <v>93519.59</v>
      </c>
      <c r="N1452" s="81">
        <f t="shared" si="68"/>
        <v>381.56</v>
      </c>
    </row>
    <row r="1453" spans="1:14" customFormat="1" ht="45" x14ac:dyDescent="0.25">
      <c r="A1453" s="42">
        <v>1412</v>
      </c>
      <c r="B1453" s="22" t="s">
        <v>1144</v>
      </c>
      <c r="C1453" s="23">
        <v>37</v>
      </c>
      <c r="D1453" s="22" t="s">
        <v>1054</v>
      </c>
      <c r="E1453" s="24" t="s">
        <v>1122</v>
      </c>
      <c r="F1453" s="72" t="s">
        <v>32</v>
      </c>
      <c r="G1453" s="68">
        <v>0.51</v>
      </c>
      <c r="H1453" s="78">
        <f t="shared" si="66"/>
        <v>5492.33</v>
      </c>
      <c r="I1453" s="79">
        <v>2801.09</v>
      </c>
      <c r="J1453" s="8"/>
      <c r="K1453" s="80"/>
      <c r="L1453" s="80"/>
      <c r="M1453" s="81">
        <f t="shared" si="67"/>
        <v>5857.71</v>
      </c>
      <c r="N1453" s="81">
        <f t="shared" si="68"/>
        <v>2987.43</v>
      </c>
    </row>
    <row r="1454" spans="1:14" customFormat="1" ht="30" x14ac:dyDescent="0.25">
      <c r="A1454" s="42">
        <v>1413</v>
      </c>
      <c r="B1454" s="22" t="s">
        <v>1144</v>
      </c>
      <c r="C1454" s="31">
        <v>37.1</v>
      </c>
      <c r="D1454" s="22" t="s">
        <v>1188</v>
      </c>
      <c r="E1454" s="24" t="s">
        <v>1189</v>
      </c>
      <c r="F1454" s="72" t="s">
        <v>1015</v>
      </c>
      <c r="G1454" s="74">
        <v>5.2019999999999997E-2</v>
      </c>
      <c r="H1454" s="78">
        <f t="shared" si="66"/>
        <v>139084.57999999999</v>
      </c>
      <c r="I1454" s="79">
        <v>7235.18</v>
      </c>
      <c r="J1454" s="8"/>
      <c r="K1454" s="80"/>
      <c r="L1454" s="80"/>
      <c r="M1454" s="81">
        <f t="shared" si="67"/>
        <v>148337.17000000001</v>
      </c>
      <c r="N1454" s="81">
        <f t="shared" si="68"/>
        <v>7716.5</v>
      </c>
    </row>
    <row r="1455" spans="1:14" customFormat="1" ht="30" x14ac:dyDescent="0.25">
      <c r="A1455" s="42">
        <v>1414</v>
      </c>
      <c r="B1455" s="22" t="s">
        <v>1144</v>
      </c>
      <c r="C1455" s="31">
        <v>37.200000000000003</v>
      </c>
      <c r="D1455" s="22" t="s">
        <v>1166</v>
      </c>
      <c r="E1455" s="24" t="s">
        <v>1167</v>
      </c>
      <c r="F1455" s="72" t="s">
        <v>964</v>
      </c>
      <c r="G1455" s="69">
        <v>5.0999999999999996</v>
      </c>
      <c r="H1455" s="78">
        <f t="shared" si="66"/>
        <v>868.26</v>
      </c>
      <c r="I1455" s="79">
        <v>4428.1400000000003</v>
      </c>
      <c r="J1455" s="8"/>
      <c r="K1455" s="80"/>
      <c r="L1455" s="80"/>
      <c r="M1455" s="81">
        <f t="shared" si="67"/>
        <v>926.02</v>
      </c>
      <c r="N1455" s="81">
        <f t="shared" si="68"/>
        <v>4722.7</v>
      </c>
    </row>
    <row r="1456" spans="1:14" customFormat="1" ht="45" x14ac:dyDescent="0.25">
      <c r="A1456" s="42">
        <v>1415</v>
      </c>
      <c r="B1456" s="22" t="s">
        <v>1144</v>
      </c>
      <c r="C1456" s="23">
        <v>38</v>
      </c>
      <c r="D1456" s="22" t="s">
        <v>1179</v>
      </c>
      <c r="E1456" s="24" t="s">
        <v>1180</v>
      </c>
      <c r="F1456" s="72" t="s">
        <v>32</v>
      </c>
      <c r="G1456" s="68">
        <v>0.51</v>
      </c>
      <c r="H1456" s="78">
        <f t="shared" si="66"/>
        <v>1896.06</v>
      </c>
      <c r="I1456" s="79">
        <v>966.99</v>
      </c>
      <c r="J1456" s="8"/>
      <c r="K1456" s="80"/>
      <c r="L1456" s="80"/>
      <c r="M1456" s="81">
        <f t="shared" si="67"/>
        <v>2022.2</v>
      </c>
      <c r="N1456" s="81">
        <f t="shared" si="68"/>
        <v>1031.32</v>
      </c>
    </row>
    <row r="1457" spans="1:14" customFormat="1" ht="30" x14ac:dyDescent="0.25">
      <c r="A1457" s="42">
        <v>1416</v>
      </c>
      <c r="B1457" s="22" t="s">
        <v>1144</v>
      </c>
      <c r="C1457" s="31">
        <v>38.1</v>
      </c>
      <c r="D1457" s="22" t="s">
        <v>1186</v>
      </c>
      <c r="E1457" s="24" t="s">
        <v>1187</v>
      </c>
      <c r="F1457" s="72" t="s">
        <v>1015</v>
      </c>
      <c r="G1457" s="74">
        <v>5.2019999999999997E-2</v>
      </c>
      <c r="H1457" s="78">
        <f t="shared" si="66"/>
        <v>87691.66</v>
      </c>
      <c r="I1457" s="79">
        <v>4561.72</v>
      </c>
      <c r="J1457" s="8"/>
      <c r="K1457" s="80"/>
      <c r="L1457" s="80"/>
      <c r="M1457" s="81">
        <f t="shared" si="67"/>
        <v>93525.34</v>
      </c>
      <c r="N1457" s="81">
        <f t="shared" si="68"/>
        <v>4865.1899999999996</v>
      </c>
    </row>
    <row r="1458" spans="1:14" customFormat="1" ht="30" x14ac:dyDescent="0.25">
      <c r="A1458" s="42">
        <v>1417</v>
      </c>
      <c r="B1458" s="22" t="s">
        <v>1144</v>
      </c>
      <c r="C1458" s="23">
        <v>39</v>
      </c>
      <c r="D1458" s="22" t="s">
        <v>1168</v>
      </c>
      <c r="E1458" s="24" t="s">
        <v>1170</v>
      </c>
      <c r="F1458" s="72" t="s">
        <v>32</v>
      </c>
      <c r="G1458" s="68">
        <v>0.51</v>
      </c>
      <c r="H1458" s="78">
        <f t="shared" si="66"/>
        <v>12962.65</v>
      </c>
      <c r="I1458" s="79">
        <v>6610.95</v>
      </c>
      <c r="J1458" s="8"/>
      <c r="K1458" s="80"/>
      <c r="L1458" s="80"/>
      <c r="M1458" s="81">
        <f t="shared" si="67"/>
        <v>13824.99</v>
      </c>
      <c r="N1458" s="81">
        <f t="shared" si="68"/>
        <v>7050.74</v>
      </c>
    </row>
    <row r="1459" spans="1:14" customFormat="1" ht="45" x14ac:dyDescent="0.25">
      <c r="A1459" s="42">
        <v>1418</v>
      </c>
      <c r="B1459" s="22" t="s">
        <v>1144</v>
      </c>
      <c r="C1459" s="23">
        <v>40</v>
      </c>
      <c r="D1459" s="22" t="s">
        <v>1054</v>
      </c>
      <c r="E1459" s="24" t="s">
        <v>1122</v>
      </c>
      <c r="F1459" s="72" t="s">
        <v>32</v>
      </c>
      <c r="G1459" s="68">
        <v>0.05</v>
      </c>
      <c r="H1459" s="78">
        <f t="shared" si="66"/>
        <v>5481.2</v>
      </c>
      <c r="I1459" s="79">
        <v>274.06</v>
      </c>
      <c r="J1459" s="8"/>
      <c r="K1459" s="80"/>
      <c r="L1459" s="80"/>
      <c r="M1459" s="81">
        <f t="shared" si="67"/>
        <v>5845.84</v>
      </c>
      <c r="N1459" s="81">
        <f t="shared" si="68"/>
        <v>292.29000000000002</v>
      </c>
    </row>
    <row r="1460" spans="1:14" customFormat="1" ht="30" x14ac:dyDescent="0.25">
      <c r="A1460" s="42">
        <v>1419</v>
      </c>
      <c r="B1460" s="22" t="s">
        <v>1144</v>
      </c>
      <c r="C1460" s="31">
        <v>40.1</v>
      </c>
      <c r="D1460" s="22" t="s">
        <v>1188</v>
      </c>
      <c r="E1460" s="24" t="s">
        <v>1189</v>
      </c>
      <c r="F1460" s="72" t="s">
        <v>1015</v>
      </c>
      <c r="G1460" s="65">
        <v>5.1000000000000004E-3</v>
      </c>
      <c r="H1460" s="78">
        <f t="shared" ref="H1460:H1523" si="69">I1460/G1460</f>
        <v>139082.35</v>
      </c>
      <c r="I1460" s="79">
        <v>709.32</v>
      </c>
      <c r="J1460" s="8"/>
      <c r="K1460" s="80"/>
      <c r="L1460" s="80"/>
      <c r="M1460" s="81">
        <f t="shared" ref="M1460:M1523" si="70">H1460*$J$9*$K$9</f>
        <v>148334.79</v>
      </c>
      <c r="N1460" s="81">
        <f t="shared" ref="N1460:N1523" si="71">G1460*M1460</f>
        <v>756.51</v>
      </c>
    </row>
    <row r="1461" spans="1:14" customFormat="1" ht="30" x14ac:dyDescent="0.25">
      <c r="A1461" s="42">
        <v>1420</v>
      </c>
      <c r="B1461" s="22" t="s">
        <v>1144</v>
      </c>
      <c r="C1461" s="31">
        <v>40.200000000000003</v>
      </c>
      <c r="D1461" s="22" t="s">
        <v>1166</v>
      </c>
      <c r="E1461" s="24" t="s">
        <v>1167</v>
      </c>
      <c r="F1461" s="72" t="s">
        <v>964</v>
      </c>
      <c r="G1461" s="69">
        <v>0.5</v>
      </c>
      <c r="H1461" s="78">
        <f t="shared" si="69"/>
        <v>868.26</v>
      </c>
      <c r="I1461" s="79">
        <v>434.13</v>
      </c>
      <c r="J1461" s="8"/>
      <c r="K1461" s="80"/>
      <c r="L1461" s="80"/>
      <c r="M1461" s="81">
        <f t="shared" si="70"/>
        <v>926.02</v>
      </c>
      <c r="N1461" s="81">
        <f t="shared" si="71"/>
        <v>463.01</v>
      </c>
    </row>
    <row r="1462" spans="1:14" customFormat="1" ht="45" x14ac:dyDescent="0.25">
      <c r="A1462" s="42">
        <v>1421</v>
      </c>
      <c r="B1462" s="22" t="s">
        <v>1144</v>
      </c>
      <c r="C1462" s="23">
        <v>41</v>
      </c>
      <c r="D1462" s="22" t="s">
        <v>1179</v>
      </c>
      <c r="E1462" s="24" t="s">
        <v>1180</v>
      </c>
      <c r="F1462" s="72" t="s">
        <v>32</v>
      </c>
      <c r="G1462" s="68">
        <v>0.05</v>
      </c>
      <c r="H1462" s="78">
        <f t="shared" si="69"/>
        <v>1897.4</v>
      </c>
      <c r="I1462" s="79">
        <v>94.87</v>
      </c>
      <c r="J1462" s="8"/>
      <c r="K1462" s="80"/>
      <c r="L1462" s="80"/>
      <c r="M1462" s="81">
        <f t="shared" si="70"/>
        <v>2023.62</v>
      </c>
      <c r="N1462" s="81">
        <f t="shared" si="71"/>
        <v>101.18</v>
      </c>
    </row>
    <row r="1463" spans="1:14" customFormat="1" ht="30" x14ac:dyDescent="0.25">
      <c r="A1463" s="42">
        <v>1422</v>
      </c>
      <c r="B1463" s="22" t="s">
        <v>1144</v>
      </c>
      <c r="C1463" s="31">
        <v>41.1</v>
      </c>
      <c r="D1463" s="22" t="s">
        <v>1186</v>
      </c>
      <c r="E1463" s="24" t="s">
        <v>1187</v>
      </c>
      <c r="F1463" s="72" t="s">
        <v>1015</v>
      </c>
      <c r="G1463" s="65">
        <v>5.1000000000000004E-3</v>
      </c>
      <c r="H1463" s="78">
        <f t="shared" si="69"/>
        <v>87688.24</v>
      </c>
      <c r="I1463" s="79">
        <v>447.21</v>
      </c>
      <c r="J1463" s="8"/>
      <c r="K1463" s="80"/>
      <c r="L1463" s="80"/>
      <c r="M1463" s="81">
        <f t="shared" si="70"/>
        <v>93521.69</v>
      </c>
      <c r="N1463" s="81">
        <f t="shared" si="71"/>
        <v>476.96</v>
      </c>
    </row>
    <row r="1464" spans="1:14" customFormat="1" ht="30" x14ac:dyDescent="0.25">
      <c r="A1464" s="42">
        <v>1423</v>
      </c>
      <c r="B1464" s="22" t="s">
        <v>1144</v>
      </c>
      <c r="C1464" s="23">
        <v>42</v>
      </c>
      <c r="D1464" s="22" t="s">
        <v>1168</v>
      </c>
      <c r="E1464" s="24" t="s">
        <v>1170</v>
      </c>
      <c r="F1464" s="72" t="s">
        <v>32</v>
      </c>
      <c r="G1464" s="68">
        <v>0.05</v>
      </c>
      <c r="H1464" s="78">
        <f t="shared" si="69"/>
        <v>12963.4</v>
      </c>
      <c r="I1464" s="79">
        <v>648.16999999999996</v>
      </c>
      <c r="J1464" s="8"/>
      <c r="K1464" s="80"/>
      <c r="L1464" s="80"/>
      <c r="M1464" s="81">
        <f t="shared" si="70"/>
        <v>13825.79</v>
      </c>
      <c r="N1464" s="81">
        <f t="shared" si="71"/>
        <v>691.29</v>
      </c>
    </row>
    <row r="1465" spans="1:14" customFormat="1" ht="30" x14ac:dyDescent="0.25">
      <c r="A1465" s="42">
        <v>1424</v>
      </c>
      <c r="B1465" s="22" t="s">
        <v>1144</v>
      </c>
      <c r="C1465" s="23">
        <v>43</v>
      </c>
      <c r="D1465" s="22" t="s">
        <v>1048</v>
      </c>
      <c r="E1465" s="24" t="s">
        <v>1182</v>
      </c>
      <c r="F1465" s="72" t="s">
        <v>32</v>
      </c>
      <c r="G1465" s="68">
        <v>0.14000000000000001</v>
      </c>
      <c r="H1465" s="78">
        <f t="shared" si="69"/>
        <v>16316</v>
      </c>
      <c r="I1465" s="79">
        <v>2284.2399999999998</v>
      </c>
      <c r="J1465" s="8"/>
      <c r="K1465" s="80"/>
      <c r="L1465" s="80"/>
      <c r="M1465" s="81">
        <f t="shared" si="70"/>
        <v>17401.419999999998</v>
      </c>
      <c r="N1465" s="81">
        <f t="shared" si="71"/>
        <v>2436.1999999999998</v>
      </c>
    </row>
    <row r="1466" spans="1:14" customFormat="1" ht="15" x14ac:dyDescent="0.25">
      <c r="A1466" s="42">
        <v>1425</v>
      </c>
      <c r="B1466" s="22" t="s">
        <v>1144</v>
      </c>
      <c r="C1466" s="31">
        <v>43.1</v>
      </c>
      <c r="D1466" s="22" t="s">
        <v>1183</v>
      </c>
      <c r="E1466" s="24" t="s">
        <v>1184</v>
      </c>
      <c r="F1466" s="72" t="s">
        <v>964</v>
      </c>
      <c r="G1466" s="69">
        <v>1.4</v>
      </c>
      <c r="H1466" s="78">
        <f t="shared" si="69"/>
        <v>135.84</v>
      </c>
      <c r="I1466" s="79">
        <v>190.18</v>
      </c>
      <c r="J1466" s="8"/>
      <c r="K1466" s="80"/>
      <c r="L1466" s="80"/>
      <c r="M1466" s="81">
        <f t="shared" si="70"/>
        <v>144.88</v>
      </c>
      <c r="N1466" s="81">
        <f t="shared" si="71"/>
        <v>202.83</v>
      </c>
    </row>
    <row r="1467" spans="1:14" customFormat="1" ht="15" x14ac:dyDescent="0.25">
      <c r="A1467" s="42">
        <v>1426</v>
      </c>
      <c r="B1467" s="22" t="s">
        <v>1144</v>
      </c>
      <c r="C1467" s="31">
        <v>43.2</v>
      </c>
      <c r="D1467" s="22" t="s">
        <v>1052</v>
      </c>
      <c r="E1467" s="24" t="s">
        <v>1053</v>
      </c>
      <c r="F1467" s="72" t="s">
        <v>44</v>
      </c>
      <c r="G1467" s="68">
        <v>0.35</v>
      </c>
      <c r="H1467" s="78">
        <f t="shared" si="69"/>
        <v>237.89</v>
      </c>
      <c r="I1467" s="79">
        <v>83.26</v>
      </c>
      <c r="J1467" s="8"/>
      <c r="K1467" s="80"/>
      <c r="L1467" s="80"/>
      <c r="M1467" s="81">
        <f t="shared" si="70"/>
        <v>253.72</v>
      </c>
      <c r="N1467" s="81">
        <f t="shared" si="71"/>
        <v>88.8</v>
      </c>
    </row>
    <row r="1468" spans="1:14" customFormat="1" ht="60" x14ac:dyDescent="0.25">
      <c r="A1468" s="42">
        <v>1427</v>
      </c>
      <c r="B1468" s="22" t="s">
        <v>1144</v>
      </c>
      <c r="C1468" s="23">
        <v>44</v>
      </c>
      <c r="D1468" s="22" t="s">
        <v>1054</v>
      </c>
      <c r="E1468" s="24" t="s">
        <v>1185</v>
      </c>
      <c r="F1468" s="72" t="s">
        <v>32</v>
      </c>
      <c r="G1468" s="68">
        <v>0.14000000000000001</v>
      </c>
      <c r="H1468" s="78">
        <f t="shared" si="69"/>
        <v>5493.5</v>
      </c>
      <c r="I1468" s="79">
        <v>769.09</v>
      </c>
      <c r="J1468" s="8"/>
      <c r="K1468" s="80"/>
      <c r="L1468" s="80"/>
      <c r="M1468" s="81">
        <f t="shared" si="70"/>
        <v>5858.95</v>
      </c>
      <c r="N1468" s="81">
        <f t="shared" si="71"/>
        <v>820.25</v>
      </c>
    </row>
    <row r="1469" spans="1:14" customFormat="1" ht="30" x14ac:dyDescent="0.25">
      <c r="A1469" s="42">
        <v>1428</v>
      </c>
      <c r="B1469" s="22" t="s">
        <v>1144</v>
      </c>
      <c r="C1469" s="31">
        <v>44.1</v>
      </c>
      <c r="D1469" s="22" t="s">
        <v>1186</v>
      </c>
      <c r="E1469" s="24" t="s">
        <v>1187</v>
      </c>
      <c r="F1469" s="72" t="s">
        <v>1015</v>
      </c>
      <c r="G1469" s="74">
        <v>1.2239999999999999E-2</v>
      </c>
      <c r="H1469" s="78">
        <f t="shared" si="69"/>
        <v>87691.18</v>
      </c>
      <c r="I1469" s="79">
        <v>1073.3399999999999</v>
      </c>
      <c r="J1469" s="8"/>
      <c r="K1469" s="80"/>
      <c r="L1469" s="80"/>
      <c r="M1469" s="81">
        <f t="shared" si="70"/>
        <v>93524.83</v>
      </c>
      <c r="N1469" s="81">
        <f t="shared" si="71"/>
        <v>1144.74</v>
      </c>
    </row>
    <row r="1470" spans="1:14" customFormat="1" ht="30" x14ac:dyDescent="0.25">
      <c r="A1470" s="42">
        <v>1429</v>
      </c>
      <c r="B1470" s="22" t="s">
        <v>1144</v>
      </c>
      <c r="C1470" s="31">
        <v>44.2</v>
      </c>
      <c r="D1470" s="22" t="s">
        <v>1188</v>
      </c>
      <c r="E1470" s="24" t="s">
        <v>1189</v>
      </c>
      <c r="F1470" s="72" t="s">
        <v>1015</v>
      </c>
      <c r="G1470" s="74">
        <v>2.0400000000000001E-3</v>
      </c>
      <c r="H1470" s="78">
        <f t="shared" si="69"/>
        <v>139068.63</v>
      </c>
      <c r="I1470" s="79">
        <v>283.7</v>
      </c>
      <c r="J1470" s="8"/>
      <c r="K1470" s="80"/>
      <c r="L1470" s="80"/>
      <c r="M1470" s="81">
        <f t="shared" si="70"/>
        <v>148320.16</v>
      </c>
      <c r="N1470" s="81">
        <f t="shared" si="71"/>
        <v>302.57</v>
      </c>
    </row>
    <row r="1471" spans="1:14" customFormat="1" ht="30" x14ac:dyDescent="0.25">
      <c r="A1471" s="42">
        <v>1430</v>
      </c>
      <c r="B1471" s="22" t="s">
        <v>1144</v>
      </c>
      <c r="C1471" s="23">
        <v>45</v>
      </c>
      <c r="D1471" s="22" t="s">
        <v>1172</v>
      </c>
      <c r="E1471" s="24" t="s">
        <v>1173</v>
      </c>
      <c r="F1471" s="72" t="s">
        <v>32</v>
      </c>
      <c r="G1471" s="68">
        <v>0.02</v>
      </c>
      <c r="H1471" s="78">
        <f t="shared" si="69"/>
        <v>10335</v>
      </c>
      <c r="I1471" s="79">
        <v>206.7</v>
      </c>
      <c r="J1471" s="8"/>
      <c r="K1471" s="80"/>
      <c r="L1471" s="80"/>
      <c r="M1471" s="81">
        <f t="shared" si="70"/>
        <v>11022.53</v>
      </c>
      <c r="N1471" s="81">
        <f t="shared" si="71"/>
        <v>220.45</v>
      </c>
    </row>
    <row r="1472" spans="1:14" customFormat="1" ht="30" x14ac:dyDescent="0.25">
      <c r="A1472" s="42">
        <v>1431</v>
      </c>
      <c r="B1472" s="22" t="s">
        <v>1144</v>
      </c>
      <c r="C1472" s="31">
        <v>45.1</v>
      </c>
      <c r="D1472" s="22" t="s">
        <v>1186</v>
      </c>
      <c r="E1472" s="24" t="s">
        <v>1187</v>
      </c>
      <c r="F1472" s="72" t="s">
        <v>1015</v>
      </c>
      <c r="G1472" s="74">
        <v>1.0200000000000001E-3</v>
      </c>
      <c r="H1472" s="78">
        <f t="shared" si="69"/>
        <v>87705.88</v>
      </c>
      <c r="I1472" s="79">
        <v>89.46</v>
      </c>
      <c r="J1472" s="8"/>
      <c r="K1472" s="80"/>
      <c r="L1472" s="80"/>
      <c r="M1472" s="81">
        <f t="shared" si="70"/>
        <v>93540.51</v>
      </c>
      <c r="N1472" s="81">
        <f t="shared" si="71"/>
        <v>95.41</v>
      </c>
    </row>
    <row r="1473" spans="1:14" customFormat="1" ht="30" x14ac:dyDescent="0.25">
      <c r="A1473" s="42">
        <v>1432</v>
      </c>
      <c r="B1473" s="22" t="s">
        <v>1144</v>
      </c>
      <c r="C1473" s="31">
        <v>45.2</v>
      </c>
      <c r="D1473" s="22" t="s">
        <v>1188</v>
      </c>
      <c r="E1473" s="24" t="s">
        <v>1189</v>
      </c>
      <c r="F1473" s="72" t="s">
        <v>1015</v>
      </c>
      <c r="G1473" s="74">
        <v>1.0200000000000001E-3</v>
      </c>
      <c r="H1473" s="78">
        <f t="shared" si="69"/>
        <v>139068.63</v>
      </c>
      <c r="I1473" s="79">
        <v>141.85</v>
      </c>
      <c r="J1473" s="8"/>
      <c r="K1473" s="80"/>
      <c r="L1473" s="80"/>
      <c r="M1473" s="81">
        <f t="shared" si="70"/>
        <v>148320.16</v>
      </c>
      <c r="N1473" s="81">
        <f t="shared" si="71"/>
        <v>151.29</v>
      </c>
    </row>
    <row r="1474" spans="1:14" customFormat="1" ht="30" x14ac:dyDescent="0.25">
      <c r="A1474" s="42">
        <v>1433</v>
      </c>
      <c r="B1474" s="22" t="s">
        <v>1144</v>
      </c>
      <c r="C1474" s="23">
        <v>46</v>
      </c>
      <c r="D1474" s="22" t="s">
        <v>1048</v>
      </c>
      <c r="E1474" s="24" t="s">
        <v>1174</v>
      </c>
      <c r="F1474" s="72" t="s">
        <v>32</v>
      </c>
      <c r="G1474" s="68">
        <v>0.05</v>
      </c>
      <c r="H1474" s="78">
        <f t="shared" si="69"/>
        <v>16311.8</v>
      </c>
      <c r="I1474" s="79">
        <v>815.59</v>
      </c>
      <c r="J1474" s="8"/>
      <c r="K1474" s="80"/>
      <c r="L1474" s="80"/>
      <c r="M1474" s="81">
        <f t="shared" si="70"/>
        <v>17396.939999999999</v>
      </c>
      <c r="N1474" s="81">
        <f t="shared" si="71"/>
        <v>869.85</v>
      </c>
    </row>
    <row r="1475" spans="1:14" customFormat="1" ht="15" x14ac:dyDescent="0.25">
      <c r="A1475" s="42">
        <v>1434</v>
      </c>
      <c r="B1475" s="22" t="s">
        <v>1144</v>
      </c>
      <c r="C1475" s="31">
        <v>46.1</v>
      </c>
      <c r="D1475" s="22" t="s">
        <v>1175</v>
      </c>
      <c r="E1475" s="24" t="s">
        <v>1176</v>
      </c>
      <c r="F1475" s="72" t="s">
        <v>964</v>
      </c>
      <c r="G1475" s="69">
        <v>0.5</v>
      </c>
      <c r="H1475" s="78">
        <f t="shared" si="69"/>
        <v>353.7</v>
      </c>
      <c r="I1475" s="79">
        <v>176.85</v>
      </c>
      <c r="J1475" s="8"/>
      <c r="K1475" s="80"/>
      <c r="L1475" s="80"/>
      <c r="M1475" s="81">
        <f t="shared" si="70"/>
        <v>377.23</v>
      </c>
      <c r="N1475" s="81">
        <f t="shared" si="71"/>
        <v>188.62</v>
      </c>
    </row>
    <row r="1476" spans="1:14" customFormat="1" ht="45" x14ac:dyDescent="0.25">
      <c r="A1476" s="42">
        <v>1435</v>
      </c>
      <c r="B1476" s="22" t="s">
        <v>1144</v>
      </c>
      <c r="C1476" s="23">
        <v>47</v>
      </c>
      <c r="D1476" s="22" t="s">
        <v>1054</v>
      </c>
      <c r="E1476" s="24" t="s">
        <v>1122</v>
      </c>
      <c r="F1476" s="72" t="s">
        <v>32</v>
      </c>
      <c r="G1476" s="68">
        <v>0.05</v>
      </c>
      <c r="H1476" s="78">
        <f t="shared" si="69"/>
        <v>5481.2</v>
      </c>
      <c r="I1476" s="79">
        <v>274.06</v>
      </c>
      <c r="J1476" s="8"/>
      <c r="K1476" s="80"/>
      <c r="L1476" s="80"/>
      <c r="M1476" s="81">
        <f t="shared" si="70"/>
        <v>5845.84</v>
      </c>
      <c r="N1476" s="81">
        <f t="shared" si="71"/>
        <v>292.29000000000002</v>
      </c>
    </row>
    <row r="1477" spans="1:14" customFormat="1" ht="45" x14ac:dyDescent="0.25">
      <c r="A1477" s="42">
        <v>1436</v>
      </c>
      <c r="B1477" s="22" t="s">
        <v>1144</v>
      </c>
      <c r="C1477" s="23">
        <v>48</v>
      </c>
      <c r="D1477" s="22" t="s">
        <v>1179</v>
      </c>
      <c r="E1477" s="24" t="s">
        <v>1180</v>
      </c>
      <c r="F1477" s="72" t="s">
        <v>32</v>
      </c>
      <c r="G1477" s="68">
        <v>0.15</v>
      </c>
      <c r="H1477" s="78">
        <f t="shared" si="69"/>
        <v>1898.13</v>
      </c>
      <c r="I1477" s="79">
        <v>284.72000000000003</v>
      </c>
      <c r="J1477" s="8"/>
      <c r="K1477" s="80"/>
      <c r="L1477" s="80"/>
      <c r="M1477" s="81">
        <f t="shared" si="70"/>
        <v>2024.4</v>
      </c>
      <c r="N1477" s="81">
        <f t="shared" si="71"/>
        <v>303.66000000000003</v>
      </c>
    </row>
    <row r="1478" spans="1:14" customFormat="1" ht="45" x14ac:dyDescent="0.25">
      <c r="A1478" s="42">
        <v>1437</v>
      </c>
      <c r="B1478" s="22" t="s">
        <v>1144</v>
      </c>
      <c r="C1478" s="23">
        <v>49</v>
      </c>
      <c r="D1478" s="22" t="s">
        <v>1190</v>
      </c>
      <c r="E1478" s="24" t="s">
        <v>1191</v>
      </c>
      <c r="F1478" s="72" t="s">
        <v>32</v>
      </c>
      <c r="G1478" s="68">
        <v>0.04</v>
      </c>
      <c r="H1478" s="78">
        <f t="shared" si="69"/>
        <v>28599</v>
      </c>
      <c r="I1478" s="79">
        <v>1143.96</v>
      </c>
      <c r="J1478" s="8"/>
      <c r="K1478" s="80"/>
      <c r="L1478" s="80"/>
      <c r="M1478" s="81">
        <f t="shared" si="70"/>
        <v>30501.55</v>
      </c>
      <c r="N1478" s="81">
        <f t="shared" si="71"/>
        <v>1220.06</v>
      </c>
    </row>
    <row r="1479" spans="1:14" customFormat="1" ht="30" x14ac:dyDescent="0.25">
      <c r="A1479" s="42">
        <v>1438</v>
      </c>
      <c r="B1479" s="22" t="s">
        <v>1144</v>
      </c>
      <c r="C1479" s="31">
        <v>49.1</v>
      </c>
      <c r="D1479" s="22" t="s">
        <v>1192</v>
      </c>
      <c r="E1479" s="24" t="s">
        <v>1193</v>
      </c>
      <c r="F1479" s="72" t="s">
        <v>964</v>
      </c>
      <c r="G1479" s="69">
        <v>0.4</v>
      </c>
      <c r="H1479" s="78">
        <f t="shared" si="69"/>
        <v>733.05</v>
      </c>
      <c r="I1479" s="79">
        <v>293.22000000000003</v>
      </c>
      <c r="J1479" s="8"/>
      <c r="K1479" s="80"/>
      <c r="L1479" s="80"/>
      <c r="M1479" s="81">
        <f t="shared" si="70"/>
        <v>781.82</v>
      </c>
      <c r="N1479" s="81">
        <f t="shared" si="71"/>
        <v>312.73</v>
      </c>
    </row>
    <row r="1480" spans="1:14" customFormat="1" ht="45" x14ac:dyDescent="0.25">
      <c r="A1480" s="42">
        <v>1439</v>
      </c>
      <c r="B1480" s="22" t="s">
        <v>1144</v>
      </c>
      <c r="C1480" s="23">
        <v>50</v>
      </c>
      <c r="D1480" s="22" t="s">
        <v>1054</v>
      </c>
      <c r="E1480" s="24" t="s">
        <v>1122</v>
      </c>
      <c r="F1480" s="72" t="s">
        <v>32</v>
      </c>
      <c r="G1480" s="68">
        <v>0.04</v>
      </c>
      <c r="H1480" s="78">
        <f t="shared" si="69"/>
        <v>5493</v>
      </c>
      <c r="I1480" s="79">
        <v>219.72</v>
      </c>
      <c r="J1480" s="8"/>
      <c r="K1480" s="80"/>
      <c r="L1480" s="80"/>
      <c r="M1480" s="81">
        <f t="shared" si="70"/>
        <v>5858.42</v>
      </c>
      <c r="N1480" s="81">
        <f t="shared" si="71"/>
        <v>234.34</v>
      </c>
    </row>
    <row r="1481" spans="1:14" customFormat="1" ht="45" x14ac:dyDescent="0.25">
      <c r="A1481" s="42">
        <v>1440</v>
      </c>
      <c r="B1481" s="22" t="s">
        <v>1144</v>
      </c>
      <c r="C1481" s="23">
        <v>51</v>
      </c>
      <c r="D1481" s="22" t="s">
        <v>1179</v>
      </c>
      <c r="E1481" s="24" t="s">
        <v>1180</v>
      </c>
      <c r="F1481" s="72" t="s">
        <v>32</v>
      </c>
      <c r="G1481" s="68">
        <v>0.12</v>
      </c>
      <c r="H1481" s="78">
        <f t="shared" si="69"/>
        <v>1894.08</v>
      </c>
      <c r="I1481" s="79">
        <v>227.29</v>
      </c>
      <c r="J1481" s="8"/>
      <c r="K1481" s="80"/>
      <c r="L1481" s="80"/>
      <c r="M1481" s="81">
        <f t="shared" si="70"/>
        <v>2020.08</v>
      </c>
      <c r="N1481" s="81">
        <f t="shared" si="71"/>
        <v>242.41</v>
      </c>
    </row>
    <row r="1482" spans="1:14" customFormat="1" ht="45" x14ac:dyDescent="0.25">
      <c r="A1482" s="42">
        <v>1441</v>
      </c>
      <c r="B1482" s="22" t="s">
        <v>1144</v>
      </c>
      <c r="C1482" s="23">
        <v>52</v>
      </c>
      <c r="D1482" s="22" t="s">
        <v>1054</v>
      </c>
      <c r="E1482" s="24" t="s">
        <v>1122</v>
      </c>
      <c r="F1482" s="72" t="s">
        <v>32</v>
      </c>
      <c r="G1482" s="68">
        <v>0.51</v>
      </c>
      <c r="H1482" s="78">
        <f t="shared" si="69"/>
        <v>5492.33</v>
      </c>
      <c r="I1482" s="79">
        <v>2801.09</v>
      </c>
      <c r="J1482" s="8"/>
      <c r="K1482" s="80"/>
      <c r="L1482" s="80"/>
      <c r="M1482" s="81">
        <f t="shared" si="70"/>
        <v>5857.71</v>
      </c>
      <c r="N1482" s="81">
        <f t="shared" si="71"/>
        <v>2987.43</v>
      </c>
    </row>
    <row r="1483" spans="1:14" customFormat="1" ht="30" x14ac:dyDescent="0.25">
      <c r="A1483" s="42">
        <v>1442</v>
      </c>
      <c r="B1483" s="22" t="s">
        <v>1144</v>
      </c>
      <c r="C1483" s="31">
        <v>52.1</v>
      </c>
      <c r="D1483" s="22" t="s">
        <v>1192</v>
      </c>
      <c r="E1483" s="24" t="s">
        <v>1193</v>
      </c>
      <c r="F1483" s="72" t="s">
        <v>964</v>
      </c>
      <c r="G1483" s="69">
        <v>5.0999999999999996</v>
      </c>
      <c r="H1483" s="78">
        <f t="shared" si="69"/>
        <v>733.05</v>
      </c>
      <c r="I1483" s="79">
        <v>3738.53</v>
      </c>
      <c r="J1483" s="8"/>
      <c r="K1483" s="80"/>
      <c r="L1483" s="80"/>
      <c r="M1483" s="81">
        <f t="shared" si="70"/>
        <v>781.82</v>
      </c>
      <c r="N1483" s="81">
        <f t="shared" si="71"/>
        <v>3987.28</v>
      </c>
    </row>
    <row r="1484" spans="1:14" customFormat="1" ht="45" x14ac:dyDescent="0.25">
      <c r="A1484" s="42">
        <v>1443</v>
      </c>
      <c r="B1484" s="22" t="s">
        <v>1144</v>
      </c>
      <c r="C1484" s="23">
        <v>53</v>
      </c>
      <c r="D1484" s="22" t="s">
        <v>1179</v>
      </c>
      <c r="E1484" s="24" t="s">
        <v>1180</v>
      </c>
      <c r="F1484" s="72" t="s">
        <v>32</v>
      </c>
      <c r="G1484" s="68">
        <v>1.53</v>
      </c>
      <c r="H1484" s="78">
        <f t="shared" si="69"/>
        <v>1896.51</v>
      </c>
      <c r="I1484" s="79">
        <v>2901.66</v>
      </c>
      <c r="J1484" s="8"/>
      <c r="K1484" s="80"/>
      <c r="L1484" s="80"/>
      <c r="M1484" s="81">
        <f t="shared" si="70"/>
        <v>2022.68</v>
      </c>
      <c r="N1484" s="81">
        <f t="shared" si="71"/>
        <v>3094.7</v>
      </c>
    </row>
    <row r="1485" spans="1:14" customFormat="1" ht="30" x14ac:dyDescent="0.25">
      <c r="A1485" s="42">
        <v>1444</v>
      </c>
      <c r="B1485" s="22" t="s">
        <v>1144</v>
      </c>
      <c r="C1485" s="23">
        <v>54</v>
      </c>
      <c r="D1485" s="22" t="s">
        <v>1168</v>
      </c>
      <c r="E1485" s="24" t="s">
        <v>1170</v>
      </c>
      <c r="F1485" s="72" t="s">
        <v>32</v>
      </c>
      <c r="G1485" s="68">
        <v>0.51</v>
      </c>
      <c r="H1485" s="78">
        <f t="shared" si="69"/>
        <v>12962.65</v>
      </c>
      <c r="I1485" s="79">
        <v>6610.95</v>
      </c>
      <c r="J1485" s="8"/>
      <c r="K1485" s="80"/>
      <c r="L1485" s="80"/>
      <c r="M1485" s="81">
        <f t="shared" si="70"/>
        <v>13824.99</v>
      </c>
      <c r="N1485" s="81">
        <f t="shared" si="71"/>
        <v>7050.74</v>
      </c>
    </row>
    <row r="1486" spans="1:14" customFormat="1" ht="60" x14ac:dyDescent="0.25">
      <c r="A1486" s="42">
        <v>1445</v>
      </c>
      <c r="B1486" s="22" t="s">
        <v>1144</v>
      </c>
      <c r="C1486" s="23">
        <v>55</v>
      </c>
      <c r="D1486" s="22" t="s">
        <v>1054</v>
      </c>
      <c r="E1486" s="24" t="s">
        <v>1185</v>
      </c>
      <c r="F1486" s="72" t="s">
        <v>32</v>
      </c>
      <c r="G1486" s="68">
        <v>0.16</v>
      </c>
      <c r="H1486" s="78">
        <f t="shared" si="69"/>
        <v>5489.94</v>
      </c>
      <c r="I1486" s="79">
        <v>878.39</v>
      </c>
      <c r="J1486" s="8"/>
      <c r="K1486" s="80"/>
      <c r="L1486" s="80"/>
      <c r="M1486" s="81">
        <f t="shared" si="70"/>
        <v>5855.16</v>
      </c>
      <c r="N1486" s="81">
        <f t="shared" si="71"/>
        <v>936.83</v>
      </c>
    </row>
    <row r="1487" spans="1:14" customFormat="1" ht="15" x14ac:dyDescent="0.25">
      <c r="A1487" s="42">
        <v>1446</v>
      </c>
      <c r="B1487" s="22" t="s">
        <v>1144</v>
      </c>
      <c r="C1487" s="31">
        <v>55.1</v>
      </c>
      <c r="D1487" s="22" t="s">
        <v>1175</v>
      </c>
      <c r="E1487" s="24" t="s">
        <v>1176</v>
      </c>
      <c r="F1487" s="72" t="s">
        <v>964</v>
      </c>
      <c r="G1487" s="69">
        <v>1.6</v>
      </c>
      <c r="H1487" s="78">
        <f t="shared" si="69"/>
        <v>353.69</v>
      </c>
      <c r="I1487" s="79">
        <v>565.9</v>
      </c>
      <c r="J1487" s="8"/>
      <c r="K1487" s="80"/>
      <c r="L1487" s="80"/>
      <c r="M1487" s="81">
        <f t="shared" si="70"/>
        <v>377.22</v>
      </c>
      <c r="N1487" s="81">
        <f t="shared" si="71"/>
        <v>603.54999999999995</v>
      </c>
    </row>
    <row r="1488" spans="1:14" customFormat="1" ht="15" x14ac:dyDescent="0.25">
      <c r="A1488" s="42">
        <v>1447</v>
      </c>
      <c r="B1488" s="22" t="s">
        <v>1144</v>
      </c>
      <c r="C1488" s="31">
        <v>55.2</v>
      </c>
      <c r="D1488" s="22" t="s">
        <v>1194</v>
      </c>
      <c r="E1488" s="24" t="s">
        <v>1195</v>
      </c>
      <c r="F1488" s="72" t="s">
        <v>44</v>
      </c>
      <c r="G1488" s="68">
        <v>0.12</v>
      </c>
      <c r="H1488" s="78">
        <f t="shared" si="69"/>
        <v>851.33</v>
      </c>
      <c r="I1488" s="79">
        <v>102.16</v>
      </c>
      <c r="J1488" s="8"/>
      <c r="K1488" s="80"/>
      <c r="L1488" s="80"/>
      <c r="M1488" s="81">
        <f t="shared" si="70"/>
        <v>907.96</v>
      </c>
      <c r="N1488" s="81">
        <f t="shared" si="71"/>
        <v>108.96</v>
      </c>
    </row>
    <row r="1489" spans="1:14" customFormat="1" ht="45" x14ac:dyDescent="0.25">
      <c r="A1489" s="42">
        <v>1448</v>
      </c>
      <c r="B1489" s="22" t="s">
        <v>1144</v>
      </c>
      <c r="C1489" s="23">
        <v>56</v>
      </c>
      <c r="D1489" s="22" t="s">
        <v>1179</v>
      </c>
      <c r="E1489" s="24" t="s">
        <v>1180</v>
      </c>
      <c r="F1489" s="72" t="s">
        <v>32</v>
      </c>
      <c r="G1489" s="68">
        <v>0.48</v>
      </c>
      <c r="H1489" s="78">
        <f t="shared" si="69"/>
        <v>1897.35</v>
      </c>
      <c r="I1489" s="79">
        <v>910.73</v>
      </c>
      <c r="J1489" s="8"/>
      <c r="K1489" s="80"/>
      <c r="L1489" s="80"/>
      <c r="M1489" s="81">
        <f t="shared" si="70"/>
        <v>2023.57</v>
      </c>
      <c r="N1489" s="81">
        <f t="shared" si="71"/>
        <v>971.31</v>
      </c>
    </row>
    <row r="1490" spans="1:14" customFormat="1" ht="30" x14ac:dyDescent="0.25">
      <c r="A1490" s="42">
        <v>1449</v>
      </c>
      <c r="B1490" s="22" t="s">
        <v>1144</v>
      </c>
      <c r="C1490" s="23">
        <v>57</v>
      </c>
      <c r="D1490" s="22" t="s">
        <v>1168</v>
      </c>
      <c r="E1490" s="24" t="s">
        <v>1170</v>
      </c>
      <c r="F1490" s="72" t="s">
        <v>32</v>
      </c>
      <c r="G1490" s="68">
        <v>0.16</v>
      </c>
      <c r="H1490" s="78">
        <f t="shared" si="69"/>
        <v>12959.75</v>
      </c>
      <c r="I1490" s="79">
        <v>2073.56</v>
      </c>
      <c r="J1490" s="8"/>
      <c r="K1490" s="80"/>
      <c r="L1490" s="80"/>
      <c r="M1490" s="81">
        <f t="shared" si="70"/>
        <v>13821.9</v>
      </c>
      <c r="N1490" s="81">
        <f t="shared" si="71"/>
        <v>2211.5</v>
      </c>
    </row>
    <row r="1491" spans="1:14" customFormat="1" ht="30" x14ac:dyDescent="0.25">
      <c r="A1491" s="42">
        <v>1450</v>
      </c>
      <c r="B1491" s="22" t="s">
        <v>1144</v>
      </c>
      <c r="C1491" s="23">
        <v>58</v>
      </c>
      <c r="D1491" s="22" t="s">
        <v>1048</v>
      </c>
      <c r="E1491" s="24" t="s">
        <v>1196</v>
      </c>
      <c r="F1491" s="72" t="s">
        <v>32</v>
      </c>
      <c r="G1491" s="69">
        <v>0.1</v>
      </c>
      <c r="H1491" s="78">
        <f t="shared" si="69"/>
        <v>16310.9</v>
      </c>
      <c r="I1491" s="79">
        <v>1631.09</v>
      </c>
      <c r="J1491" s="8"/>
      <c r="K1491" s="80"/>
      <c r="L1491" s="80"/>
      <c r="M1491" s="81">
        <f t="shared" si="70"/>
        <v>17395.98</v>
      </c>
      <c r="N1491" s="81">
        <f t="shared" si="71"/>
        <v>1739.6</v>
      </c>
    </row>
    <row r="1492" spans="1:14" customFormat="1" ht="15" x14ac:dyDescent="0.25">
      <c r="A1492" s="42">
        <v>1451</v>
      </c>
      <c r="B1492" s="22" t="s">
        <v>1144</v>
      </c>
      <c r="C1492" s="31">
        <v>58.1</v>
      </c>
      <c r="D1492" s="22" t="s">
        <v>1175</v>
      </c>
      <c r="E1492" s="24" t="s">
        <v>1176</v>
      </c>
      <c r="F1492" s="72" t="s">
        <v>964</v>
      </c>
      <c r="G1492" s="71">
        <v>1</v>
      </c>
      <c r="H1492" s="78">
        <f t="shared" si="69"/>
        <v>353.69</v>
      </c>
      <c r="I1492" s="79">
        <v>353.69</v>
      </c>
      <c r="J1492" s="8"/>
      <c r="K1492" s="80"/>
      <c r="L1492" s="80"/>
      <c r="M1492" s="81">
        <f t="shared" si="70"/>
        <v>377.22</v>
      </c>
      <c r="N1492" s="81">
        <f t="shared" si="71"/>
        <v>377.22</v>
      </c>
    </row>
    <row r="1493" spans="1:14" customFormat="1" ht="15" x14ac:dyDescent="0.25">
      <c r="A1493" s="42">
        <v>1452</v>
      </c>
      <c r="B1493" s="22" t="s">
        <v>1144</v>
      </c>
      <c r="C1493" s="31">
        <v>58.2</v>
      </c>
      <c r="D1493" s="22" t="s">
        <v>1194</v>
      </c>
      <c r="E1493" s="24" t="s">
        <v>1195</v>
      </c>
      <c r="F1493" s="72" t="s">
        <v>44</v>
      </c>
      <c r="G1493" s="68">
        <v>0.08</v>
      </c>
      <c r="H1493" s="78">
        <f t="shared" si="69"/>
        <v>851.38</v>
      </c>
      <c r="I1493" s="79">
        <v>68.11</v>
      </c>
      <c r="J1493" s="8"/>
      <c r="K1493" s="80"/>
      <c r="L1493" s="80"/>
      <c r="M1493" s="81">
        <f t="shared" si="70"/>
        <v>908.02</v>
      </c>
      <c r="N1493" s="81">
        <f t="shared" si="71"/>
        <v>72.64</v>
      </c>
    </row>
    <row r="1494" spans="1:14" customFormat="1" ht="60" x14ac:dyDescent="0.25">
      <c r="A1494" s="42">
        <v>1453</v>
      </c>
      <c r="B1494" s="22" t="s">
        <v>1144</v>
      </c>
      <c r="C1494" s="23">
        <v>59</v>
      </c>
      <c r="D1494" s="22" t="s">
        <v>1054</v>
      </c>
      <c r="E1494" s="24" t="s">
        <v>1185</v>
      </c>
      <c r="F1494" s="72" t="s">
        <v>32</v>
      </c>
      <c r="G1494" s="69">
        <v>0.1</v>
      </c>
      <c r="H1494" s="78">
        <f t="shared" si="69"/>
        <v>5493</v>
      </c>
      <c r="I1494" s="79">
        <v>549.29999999999995</v>
      </c>
      <c r="J1494" s="8"/>
      <c r="K1494" s="80"/>
      <c r="L1494" s="80"/>
      <c r="M1494" s="81">
        <f t="shared" si="70"/>
        <v>5858.42</v>
      </c>
      <c r="N1494" s="81">
        <f t="shared" si="71"/>
        <v>585.84</v>
      </c>
    </row>
    <row r="1495" spans="1:14" customFormat="1" ht="45" x14ac:dyDescent="0.25">
      <c r="A1495" s="42">
        <v>1454</v>
      </c>
      <c r="B1495" s="22" t="s">
        <v>1144</v>
      </c>
      <c r="C1495" s="23">
        <v>60</v>
      </c>
      <c r="D1495" s="22" t="s">
        <v>1179</v>
      </c>
      <c r="E1495" s="24" t="s">
        <v>1180</v>
      </c>
      <c r="F1495" s="72" t="s">
        <v>32</v>
      </c>
      <c r="G1495" s="69">
        <v>0.3</v>
      </c>
      <c r="H1495" s="78">
        <f t="shared" si="69"/>
        <v>1896.63</v>
      </c>
      <c r="I1495" s="79">
        <v>568.99</v>
      </c>
      <c r="J1495" s="8"/>
      <c r="K1495" s="80"/>
      <c r="L1495" s="80"/>
      <c r="M1495" s="81">
        <f t="shared" si="70"/>
        <v>2022.8</v>
      </c>
      <c r="N1495" s="81">
        <f t="shared" si="71"/>
        <v>606.84</v>
      </c>
    </row>
    <row r="1496" spans="1:14" customFormat="1" ht="30" x14ac:dyDescent="0.25">
      <c r="A1496" s="42">
        <v>1455</v>
      </c>
      <c r="B1496" s="22" t="s">
        <v>1144</v>
      </c>
      <c r="C1496" s="23">
        <v>61</v>
      </c>
      <c r="D1496" s="22" t="s">
        <v>1172</v>
      </c>
      <c r="E1496" s="24" t="s">
        <v>1173</v>
      </c>
      <c r="F1496" s="72" t="s">
        <v>32</v>
      </c>
      <c r="G1496" s="68">
        <v>0.04</v>
      </c>
      <c r="H1496" s="78">
        <f t="shared" si="69"/>
        <v>10307</v>
      </c>
      <c r="I1496" s="79">
        <v>412.28</v>
      </c>
      <c r="J1496" s="8"/>
      <c r="K1496" s="80"/>
      <c r="L1496" s="80"/>
      <c r="M1496" s="81">
        <f t="shared" si="70"/>
        <v>10992.67</v>
      </c>
      <c r="N1496" s="81">
        <f t="shared" si="71"/>
        <v>439.71</v>
      </c>
    </row>
    <row r="1497" spans="1:14" customFormat="1" ht="15" x14ac:dyDescent="0.25">
      <c r="A1497" s="42">
        <v>1456</v>
      </c>
      <c r="B1497" s="22" t="s">
        <v>1144</v>
      </c>
      <c r="C1497" s="31">
        <v>61.1</v>
      </c>
      <c r="D1497" s="22" t="s">
        <v>1197</v>
      </c>
      <c r="E1497" s="24" t="s">
        <v>1198</v>
      </c>
      <c r="F1497" s="72" t="s">
        <v>814</v>
      </c>
      <c r="G1497" s="69">
        <v>0.2</v>
      </c>
      <c r="H1497" s="78">
        <f t="shared" si="69"/>
        <v>282.35000000000002</v>
      </c>
      <c r="I1497" s="79">
        <v>56.47</v>
      </c>
      <c r="J1497" s="8"/>
      <c r="K1497" s="80"/>
      <c r="L1497" s="80"/>
      <c r="M1497" s="81">
        <f t="shared" si="70"/>
        <v>301.13</v>
      </c>
      <c r="N1497" s="81">
        <f t="shared" si="71"/>
        <v>60.23</v>
      </c>
    </row>
    <row r="1498" spans="1:14" customFormat="1" ht="15" x14ac:dyDescent="0.25">
      <c r="A1498" s="42">
        <v>1457</v>
      </c>
      <c r="B1498" s="22" t="s">
        <v>1144</v>
      </c>
      <c r="C1498" s="31">
        <v>61.2</v>
      </c>
      <c r="D1498" s="22" t="s">
        <v>1199</v>
      </c>
      <c r="E1498" s="24" t="s">
        <v>1200</v>
      </c>
      <c r="F1498" s="72" t="s">
        <v>814</v>
      </c>
      <c r="G1498" s="69">
        <v>0.3</v>
      </c>
      <c r="H1498" s="78">
        <f t="shared" si="69"/>
        <v>498.93</v>
      </c>
      <c r="I1498" s="79">
        <v>149.68</v>
      </c>
      <c r="J1498" s="8"/>
      <c r="K1498" s="80"/>
      <c r="L1498" s="80"/>
      <c r="M1498" s="81">
        <f t="shared" si="70"/>
        <v>532.12</v>
      </c>
      <c r="N1498" s="81">
        <f t="shared" si="71"/>
        <v>159.63999999999999</v>
      </c>
    </row>
    <row r="1499" spans="1:14" customFormat="1" ht="15" x14ac:dyDescent="0.25">
      <c r="A1499" s="42">
        <v>1458</v>
      </c>
      <c r="B1499" s="22" t="s">
        <v>1144</v>
      </c>
      <c r="C1499" s="31">
        <v>61.3</v>
      </c>
      <c r="D1499" s="22" t="s">
        <v>1201</v>
      </c>
      <c r="E1499" s="24" t="s">
        <v>1202</v>
      </c>
      <c r="F1499" s="72" t="s">
        <v>156</v>
      </c>
      <c r="G1499" s="71">
        <v>4</v>
      </c>
      <c r="H1499" s="78">
        <f t="shared" si="69"/>
        <v>188.7</v>
      </c>
      <c r="I1499" s="79">
        <v>754.8</v>
      </c>
      <c r="J1499" s="8"/>
      <c r="K1499" s="80"/>
      <c r="L1499" s="80"/>
      <c r="M1499" s="81">
        <f t="shared" si="70"/>
        <v>201.25</v>
      </c>
      <c r="N1499" s="81">
        <f t="shared" si="71"/>
        <v>805</v>
      </c>
    </row>
    <row r="1500" spans="1:14" customFormat="1" ht="15" x14ac:dyDescent="0.25">
      <c r="A1500" s="42">
        <v>1459</v>
      </c>
      <c r="B1500" s="22" t="s">
        <v>1144</v>
      </c>
      <c r="C1500" s="31">
        <v>61.4</v>
      </c>
      <c r="D1500" s="22" t="s">
        <v>1203</v>
      </c>
      <c r="E1500" s="24" t="s">
        <v>1204</v>
      </c>
      <c r="F1500" s="72" t="s">
        <v>156</v>
      </c>
      <c r="G1500" s="71">
        <v>16</v>
      </c>
      <c r="H1500" s="78">
        <f t="shared" si="69"/>
        <v>203.04</v>
      </c>
      <c r="I1500" s="79">
        <v>3248.68</v>
      </c>
      <c r="J1500" s="8"/>
      <c r="K1500" s="80"/>
      <c r="L1500" s="80"/>
      <c r="M1500" s="81">
        <f t="shared" si="70"/>
        <v>216.55</v>
      </c>
      <c r="N1500" s="81">
        <f t="shared" si="71"/>
        <v>3464.8</v>
      </c>
    </row>
    <row r="1501" spans="1:14" customFormat="1" ht="30" x14ac:dyDescent="0.25">
      <c r="A1501" s="42">
        <v>1460</v>
      </c>
      <c r="B1501" s="22" t="s">
        <v>1144</v>
      </c>
      <c r="C1501" s="23">
        <v>62</v>
      </c>
      <c r="D1501" s="22" t="s">
        <v>1145</v>
      </c>
      <c r="E1501" s="24" t="s">
        <v>1146</v>
      </c>
      <c r="F1501" s="72" t="s">
        <v>14</v>
      </c>
      <c r="G1501" s="65">
        <v>0.52380000000000004</v>
      </c>
      <c r="H1501" s="78">
        <f t="shared" si="69"/>
        <v>116118.58</v>
      </c>
      <c r="I1501" s="79">
        <v>60822.91</v>
      </c>
      <c r="J1501" s="8"/>
      <c r="K1501" s="80"/>
      <c r="L1501" s="80"/>
      <c r="M1501" s="81">
        <f t="shared" si="70"/>
        <v>123843.36</v>
      </c>
      <c r="N1501" s="81">
        <f t="shared" si="71"/>
        <v>64869.15</v>
      </c>
    </row>
    <row r="1502" spans="1:14" customFormat="1" ht="15" x14ac:dyDescent="0.25">
      <c r="A1502" s="42">
        <v>1461</v>
      </c>
      <c r="B1502" s="22" t="s">
        <v>1144</v>
      </c>
      <c r="C1502" s="23">
        <v>63</v>
      </c>
      <c r="D1502" s="22" t="s">
        <v>1147</v>
      </c>
      <c r="E1502" s="24" t="s">
        <v>1148</v>
      </c>
      <c r="F1502" s="72" t="s">
        <v>32</v>
      </c>
      <c r="G1502" s="68">
        <v>0.63</v>
      </c>
      <c r="H1502" s="78">
        <f t="shared" si="69"/>
        <v>12667.25</v>
      </c>
      <c r="I1502" s="79">
        <v>7980.37</v>
      </c>
      <c r="J1502" s="8"/>
      <c r="K1502" s="80"/>
      <c r="L1502" s="80"/>
      <c r="M1502" s="81">
        <f t="shared" si="70"/>
        <v>13509.94</v>
      </c>
      <c r="N1502" s="81">
        <f t="shared" si="71"/>
        <v>8511.26</v>
      </c>
    </row>
    <row r="1503" spans="1:14" customFormat="1" ht="15" x14ac:dyDescent="0.25">
      <c r="A1503" s="42">
        <v>1462</v>
      </c>
      <c r="B1503" s="22" t="s">
        <v>1144</v>
      </c>
      <c r="C1503" s="31">
        <v>63.1</v>
      </c>
      <c r="D1503" s="22" t="s">
        <v>515</v>
      </c>
      <c r="E1503" s="24" t="s">
        <v>516</v>
      </c>
      <c r="F1503" s="72" t="s">
        <v>41</v>
      </c>
      <c r="G1503" s="69">
        <v>4.7</v>
      </c>
      <c r="H1503" s="78">
        <f t="shared" si="69"/>
        <v>935.75</v>
      </c>
      <c r="I1503" s="79">
        <v>4398.03</v>
      </c>
      <c r="J1503" s="8"/>
      <c r="K1503" s="80"/>
      <c r="L1503" s="80"/>
      <c r="M1503" s="81">
        <f t="shared" si="70"/>
        <v>998</v>
      </c>
      <c r="N1503" s="81">
        <f t="shared" si="71"/>
        <v>4690.6000000000004</v>
      </c>
    </row>
    <row r="1504" spans="1:14" customFormat="1" ht="30" x14ac:dyDescent="0.25">
      <c r="A1504" s="42">
        <v>1463</v>
      </c>
      <c r="B1504" s="22" t="s">
        <v>1144</v>
      </c>
      <c r="C1504" s="23">
        <v>64</v>
      </c>
      <c r="D1504" s="22" t="s">
        <v>1149</v>
      </c>
      <c r="E1504" s="24" t="s">
        <v>1150</v>
      </c>
      <c r="F1504" s="72" t="s">
        <v>32</v>
      </c>
      <c r="G1504" s="68">
        <v>1.71</v>
      </c>
      <c r="H1504" s="78">
        <f t="shared" si="69"/>
        <v>2154.5100000000002</v>
      </c>
      <c r="I1504" s="79">
        <v>3684.21</v>
      </c>
      <c r="J1504" s="8"/>
      <c r="K1504" s="80"/>
      <c r="L1504" s="80"/>
      <c r="M1504" s="81">
        <f t="shared" si="70"/>
        <v>2297.84</v>
      </c>
      <c r="N1504" s="81">
        <f t="shared" si="71"/>
        <v>3929.31</v>
      </c>
    </row>
    <row r="1505" spans="1:14" customFormat="1" ht="15" x14ac:dyDescent="0.25">
      <c r="A1505" s="42">
        <v>1464</v>
      </c>
      <c r="B1505" s="22" t="s">
        <v>1144</v>
      </c>
      <c r="C1505" s="31">
        <v>64.099999999999994</v>
      </c>
      <c r="D1505" s="22" t="s">
        <v>515</v>
      </c>
      <c r="E1505" s="24" t="s">
        <v>516</v>
      </c>
      <c r="F1505" s="72" t="s">
        <v>41</v>
      </c>
      <c r="G1505" s="68">
        <v>12.76</v>
      </c>
      <c r="H1505" s="78">
        <f t="shared" si="69"/>
        <v>935.74</v>
      </c>
      <c r="I1505" s="79">
        <v>11940.07</v>
      </c>
      <c r="J1505" s="8"/>
      <c r="K1505" s="80"/>
      <c r="L1505" s="80"/>
      <c r="M1505" s="81">
        <f t="shared" si="70"/>
        <v>997.99</v>
      </c>
      <c r="N1505" s="81">
        <f t="shared" si="71"/>
        <v>12734.35</v>
      </c>
    </row>
    <row r="1506" spans="1:14" customFormat="1" ht="30" x14ac:dyDescent="0.25">
      <c r="A1506" s="42">
        <v>1465</v>
      </c>
      <c r="B1506" s="22" t="s">
        <v>1144</v>
      </c>
      <c r="C1506" s="23">
        <v>65</v>
      </c>
      <c r="D1506" s="22" t="s">
        <v>1151</v>
      </c>
      <c r="E1506" s="24" t="s">
        <v>1152</v>
      </c>
      <c r="F1506" s="72" t="s">
        <v>196</v>
      </c>
      <c r="G1506" s="70">
        <v>4.2000000000000003E-2</v>
      </c>
      <c r="H1506" s="78">
        <f t="shared" si="69"/>
        <v>18603.330000000002</v>
      </c>
      <c r="I1506" s="79">
        <v>781.34</v>
      </c>
      <c r="J1506" s="8"/>
      <c r="K1506" s="80"/>
      <c r="L1506" s="80"/>
      <c r="M1506" s="81">
        <f t="shared" si="70"/>
        <v>19840.91</v>
      </c>
      <c r="N1506" s="81">
        <f t="shared" si="71"/>
        <v>833.32</v>
      </c>
    </row>
    <row r="1507" spans="1:14" customFormat="1" ht="15" x14ac:dyDescent="0.25">
      <c r="A1507" s="42">
        <v>1466</v>
      </c>
      <c r="B1507" s="22" t="s">
        <v>1144</v>
      </c>
      <c r="C1507" s="31">
        <v>65.099999999999994</v>
      </c>
      <c r="D1507" s="22" t="s">
        <v>1153</v>
      </c>
      <c r="E1507" s="24" t="s">
        <v>1154</v>
      </c>
      <c r="F1507" s="72" t="s">
        <v>32</v>
      </c>
      <c r="G1507" s="68">
        <v>0.42</v>
      </c>
      <c r="H1507" s="78">
        <f t="shared" si="69"/>
        <v>440.6</v>
      </c>
      <c r="I1507" s="79">
        <v>185.05</v>
      </c>
      <c r="J1507" s="8"/>
      <c r="K1507" s="80"/>
      <c r="L1507" s="80"/>
      <c r="M1507" s="81">
        <f t="shared" si="70"/>
        <v>469.91</v>
      </c>
      <c r="N1507" s="81">
        <f t="shared" si="71"/>
        <v>197.36</v>
      </c>
    </row>
    <row r="1508" spans="1:14" customFormat="1" ht="30" x14ac:dyDescent="0.25">
      <c r="A1508" s="42">
        <v>1467</v>
      </c>
      <c r="B1508" s="22" t="s">
        <v>1144</v>
      </c>
      <c r="C1508" s="23">
        <v>66</v>
      </c>
      <c r="D1508" s="22" t="s">
        <v>85</v>
      </c>
      <c r="E1508" s="24" t="s">
        <v>1155</v>
      </c>
      <c r="F1508" s="72" t="s">
        <v>14</v>
      </c>
      <c r="G1508" s="70">
        <v>0.34899999999999998</v>
      </c>
      <c r="H1508" s="78">
        <f t="shared" si="69"/>
        <v>64145.27</v>
      </c>
      <c r="I1508" s="79">
        <v>22386.7</v>
      </c>
      <c r="J1508" s="8"/>
      <c r="K1508" s="80"/>
      <c r="L1508" s="80"/>
      <c r="M1508" s="81">
        <f t="shared" si="70"/>
        <v>68412.53</v>
      </c>
      <c r="N1508" s="81">
        <f t="shared" si="71"/>
        <v>23875.97</v>
      </c>
    </row>
    <row r="1509" spans="1:14" customFormat="1" ht="60" x14ac:dyDescent="0.25">
      <c r="A1509" s="42">
        <v>1468</v>
      </c>
      <c r="B1509" s="22" t="s">
        <v>1144</v>
      </c>
      <c r="C1509" s="23">
        <v>67</v>
      </c>
      <c r="D1509" s="22" t="s">
        <v>1156</v>
      </c>
      <c r="E1509" s="24" t="s">
        <v>1205</v>
      </c>
      <c r="F1509" s="72" t="s">
        <v>28</v>
      </c>
      <c r="G1509" s="70">
        <v>34.046999999999997</v>
      </c>
      <c r="H1509" s="78">
        <f t="shared" si="69"/>
        <v>24.54</v>
      </c>
      <c r="I1509" s="79">
        <v>835.46</v>
      </c>
      <c r="J1509" s="8"/>
      <c r="K1509" s="80"/>
      <c r="L1509" s="80"/>
      <c r="M1509" s="81">
        <f t="shared" si="70"/>
        <v>26.17</v>
      </c>
      <c r="N1509" s="81">
        <f t="shared" si="71"/>
        <v>891.01</v>
      </c>
    </row>
    <row r="1510" spans="1:14" customFormat="1" ht="60" x14ac:dyDescent="0.25">
      <c r="A1510" s="42">
        <v>1469</v>
      </c>
      <c r="B1510" s="22" t="s">
        <v>1144</v>
      </c>
      <c r="C1510" s="23">
        <v>68</v>
      </c>
      <c r="D1510" s="22" t="s">
        <v>26</v>
      </c>
      <c r="E1510" s="24" t="s">
        <v>1158</v>
      </c>
      <c r="F1510" s="72" t="s">
        <v>28</v>
      </c>
      <c r="G1510" s="70">
        <v>34.046999999999997</v>
      </c>
      <c r="H1510" s="78">
        <f t="shared" si="69"/>
        <v>397.14</v>
      </c>
      <c r="I1510" s="79">
        <v>13521.57</v>
      </c>
      <c r="J1510" s="8"/>
      <c r="K1510" s="80"/>
      <c r="L1510" s="80"/>
      <c r="M1510" s="81">
        <f t="shared" si="70"/>
        <v>423.56</v>
      </c>
      <c r="N1510" s="81">
        <f t="shared" si="71"/>
        <v>14420.95</v>
      </c>
    </row>
    <row r="1511" spans="1:14" customFormat="1" ht="45" x14ac:dyDescent="0.25">
      <c r="A1511" s="42">
        <v>1470</v>
      </c>
      <c r="B1511" s="22" t="s">
        <v>1144</v>
      </c>
      <c r="C1511" s="23">
        <v>69</v>
      </c>
      <c r="D1511" s="22" t="s">
        <v>1159</v>
      </c>
      <c r="E1511" s="24" t="s">
        <v>1160</v>
      </c>
      <c r="F1511" s="72" t="s">
        <v>44</v>
      </c>
      <c r="G1511" s="68">
        <v>0.04</v>
      </c>
      <c r="H1511" s="78">
        <f t="shared" si="69"/>
        <v>17791.75</v>
      </c>
      <c r="I1511" s="79">
        <v>711.67</v>
      </c>
      <c r="J1511" s="8"/>
      <c r="K1511" s="80"/>
      <c r="L1511" s="80"/>
      <c r="M1511" s="81">
        <f t="shared" si="70"/>
        <v>18975.34</v>
      </c>
      <c r="N1511" s="81">
        <f t="shared" si="71"/>
        <v>759.01</v>
      </c>
    </row>
    <row r="1512" spans="1:14" customFormat="1" ht="60" x14ac:dyDescent="0.25">
      <c r="A1512" s="42">
        <v>1471</v>
      </c>
      <c r="B1512" s="22" t="s">
        <v>1144</v>
      </c>
      <c r="C1512" s="23">
        <v>70</v>
      </c>
      <c r="D1512" s="22" t="s">
        <v>1054</v>
      </c>
      <c r="E1512" s="24" t="s">
        <v>1161</v>
      </c>
      <c r="F1512" s="72" t="s">
        <v>32</v>
      </c>
      <c r="G1512" s="68">
        <v>0.04</v>
      </c>
      <c r="H1512" s="78">
        <f t="shared" si="69"/>
        <v>5493</v>
      </c>
      <c r="I1512" s="79">
        <v>219.72</v>
      </c>
      <c r="J1512" s="8"/>
      <c r="K1512" s="80"/>
      <c r="L1512" s="80"/>
      <c r="M1512" s="81">
        <f t="shared" si="70"/>
        <v>5858.42</v>
      </c>
      <c r="N1512" s="81">
        <f t="shared" si="71"/>
        <v>234.34</v>
      </c>
    </row>
    <row r="1513" spans="1:14" customFormat="1" ht="30" x14ac:dyDescent="0.25">
      <c r="A1513" s="42">
        <v>1472</v>
      </c>
      <c r="B1513" s="22" t="s">
        <v>1144</v>
      </c>
      <c r="C1513" s="31">
        <v>70.099999999999994</v>
      </c>
      <c r="D1513" s="22" t="s">
        <v>1206</v>
      </c>
      <c r="E1513" s="24" t="s">
        <v>1163</v>
      </c>
      <c r="F1513" s="72" t="s">
        <v>97</v>
      </c>
      <c r="G1513" s="68">
        <v>4.08</v>
      </c>
      <c r="H1513" s="78">
        <f t="shared" si="69"/>
        <v>99.98</v>
      </c>
      <c r="I1513" s="79">
        <v>407.93</v>
      </c>
      <c r="J1513" s="8"/>
      <c r="K1513" s="80"/>
      <c r="L1513" s="80"/>
      <c r="M1513" s="81">
        <f t="shared" si="70"/>
        <v>106.63</v>
      </c>
      <c r="N1513" s="81">
        <f t="shared" si="71"/>
        <v>435.05</v>
      </c>
    </row>
    <row r="1514" spans="1:14" customFormat="1" ht="30" x14ac:dyDescent="0.25">
      <c r="A1514" s="42">
        <v>1473</v>
      </c>
      <c r="B1514" s="22" t="s">
        <v>1144</v>
      </c>
      <c r="C1514" s="23">
        <v>71</v>
      </c>
      <c r="D1514" s="22" t="s">
        <v>1164</v>
      </c>
      <c r="E1514" s="24" t="s">
        <v>1165</v>
      </c>
      <c r="F1514" s="72" t="s">
        <v>32</v>
      </c>
      <c r="G1514" s="68">
        <v>7.0000000000000007E-2</v>
      </c>
      <c r="H1514" s="78">
        <f t="shared" si="69"/>
        <v>32685.86</v>
      </c>
      <c r="I1514" s="79">
        <v>2288.0100000000002</v>
      </c>
      <c r="J1514" s="8"/>
      <c r="K1514" s="80"/>
      <c r="L1514" s="80"/>
      <c r="M1514" s="81">
        <f t="shared" si="70"/>
        <v>34860.28</v>
      </c>
      <c r="N1514" s="81">
        <f t="shared" si="71"/>
        <v>2440.2199999999998</v>
      </c>
    </row>
    <row r="1515" spans="1:14" customFormat="1" ht="30" x14ac:dyDescent="0.25">
      <c r="A1515" s="42">
        <v>1474</v>
      </c>
      <c r="B1515" s="22" t="s">
        <v>1144</v>
      </c>
      <c r="C1515" s="31">
        <v>71.099999999999994</v>
      </c>
      <c r="D1515" s="22" t="s">
        <v>1166</v>
      </c>
      <c r="E1515" s="24" t="s">
        <v>1167</v>
      </c>
      <c r="F1515" s="72" t="s">
        <v>964</v>
      </c>
      <c r="G1515" s="69">
        <v>0.7</v>
      </c>
      <c r="H1515" s="78">
        <f t="shared" si="69"/>
        <v>868.26</v>
      </c>
      <c r="I1515" s="79">
        <v>607.78</v>
      </c>
      <c r="J1515" s="8"/>
      <c r="K1515" s="80"/>
      <c r="L1515" s="80"/>
      <c r="M1515" s="81">
        <f t="shared" si="70"/>
        <v>926.02</v>
      </c>
      <c r="N1515" s="81">
        <f t="shared" si="71"/>
        <v>648.21</v>
      </c>
    </row>
    <row r="1516" spans="1:14" customFormat="1" ht="45" x14ac:dyDescent="0.25">
      <c r="A1516" s="42">
        <v>1475</v>
      </c>
      <c r="B1516" s="22" t="s">
        <v>1144</v>
      </c>
      <c r="C1516" s="23">
        <v>72</v>
      </c>
      <c r="D1516" s="22" t="s">
        <v>1054</v>
      </c>
      <c r="E1516" s="24" t="s">
        <v>1122</v>
      </c>
      <c r="F1516" s="72" t="s">
        <v>32</v>
      </c>
      <c r="G1516" s="68">
        <v>7.0000000000000007E-2</v>
      </c>
      <c r="H1516" s="78">
        <f t="shared" si="69"/>
        <v>5493.14</v>
      </c>
      <c r="I1516" s="79">
        <v>384.52</v>
      </c>
      <c r="J1516" s="8"/>
      <c r="K1516" s="80"/>
      <c r="L1516" s="80"/>
      <c r="M1516" s="81">
        <f t="shared" si="70"/>
        <v>5858.57</v>
      </c>
      <c r="N1516" s="81">
        <f t="shared" si="71"/>
        <v>410.1</v>
      </c>
    </row>
    <row r="1517" spans="1:14" customFormat="1" ht="30" x14ac:dyDescent="0.25">
      <c r="A1517" s="42">
        <v>1476</v>
      </c>
      <c r="B1517" s="22" t="s">
        <v>1144</v>
      </c>
      <c r="C1517" s="31">
        <v>72.099999999999994</v>
      </c>
      <c r="D1517" s="22" t="s">
        <v>1206</v>
      </c>
      <c r="E1517" s="24" t="s">
        <v>1163</v>
      </c>
      <c r="F1517" s="72" t="s">
        <v>97</v>
      </c>
      <c r="G1517" s="68">
        <v>7.14</v>
      </c>
      <c r="H1517" s="78">
        <f t="shared" si="69"/>
        <v>99.98</v>
      </c>
      <c r="I1517" s="79">
        <v>713.88</v>
      </c>
      <c r="J1517" s="8"/>
      <c r="K1517" s="80"/>
      <c r="L1517" s="80"/>
      <c r="M1517" s="81">
        <f t="shared" si="70"/>
        <v>106.63</v>
      </c>
      <c r="N1517" s="81">
        <f t="shared" si="71"/>
        <v>761.34</v>
      </c>
    </row>
    <row r="1518" spans="1:14" customFormat="1" ht="45" x14ac:dyDescent="0.25">
      <c r="A1518" s="42">
        <v>1477</v>
      </c>
      <c r="B1518" s="22" t="s">
        <v>1144</v>
      </c>
      <c r="C1518" s="23">
        <v>73</v>
      </c>
      <c r="D1518" s="22" t="s">
        <v>1054</v>
      </c>
      <c r="E1518" s="24" t="s">
        <v>1122</v>
      </c>
      <c r="F1518" s="72" t="s">
        <v>32</v>
      </c>
      <c r="G1518" s="68">
        <v>0.11</v>
      </c>
      <c r="H1518" s="78">
        <f t="shared" si="69"/>
        <v>5494</v>
      </c>
      <c r="I1518" s="79">
        <v>604.34</v>
      </c>
      <c r="J1518" s="8"/>
      <c r="K1518" s="80"/>
      <c r="L1518" s="80"/>
      <c r="M1518" s="81">
        <f t="shared" si="70"/>
        <v>5859.49</v>
      </c>
      <c r="N1518" s="81">
        <f t="shared" si="71"/>
        <v>644.54</v>
      </c>
    </row>
    <row r="1519" spans="1:14" customFormat="1" ht="30" x14ac:dyDescent="0.25">
      <c r="A1519" s="42">
        <v>1478</v>
      </c>
      <c r="B1519" s="22" t="s">
        <v>1144</v>
      </c>
      <c r="C1519" s="31">
        <v>73.099999999999994</v>
      </c>
      <c r="D1519" s="22" t="s">
        <v>1166</v>
      </c>
      <c r="E1519" s="24" t="s">
        <v>1167</v>
      </c>
      <c r="F1519" s="72" t="s">
        <v>964</v>
      </c>
      <c r="G1519" s="69">
        <v>1.1000000000000001</v>
      </c>
      <c r="H1519" s="78">
        <f t="shared" si="69"/>
        <v>868.26</v>
      </c>
      <c r="I1519" s="79">
        <v>955.09</v>
      </c>
      <c r="J1519" s="8"/>
      <c r="K1519" s="80"/>
      <c r="L1519" s="80"/>
      <c r="M1519" s="81">
        <f t="shared" si="70"/>
        <v>926.02</v>
      </c>
      <c r="N1519" s="81">
        <f t="shared" si="71"/>
        <v>1018.62</v>
      </c>
    </row>
    <row r="1520" spans="1:14" customFormat="1" ht="30" x14ac:dyDescent="0.25">
      <c r="A1520" s="42">
        <v>1479</v>
      </c>
      <c r="B1520" s="22" t="s">
        <v>1144</v>
      </c>
      <c r="C1520" s="23">
        <v>74</v>
      </c>
      <c r="D1520" s="22" t="s">
        <v>1168</v>
      </c>
      <c r="E1520" s="24" t="s">
        <v>1170</v>
      </c>
      <c r="F1520" s="72" t="s">
        <v>32</v>
      </c>
      <c r="G1520" s="68">
        <v>0.11</v>
      </c>
      <c r="H1520" s="78">
        <f t="shared" si="69"/>
        <v>12958.82</v>
      </c>
      <c r="I1520" s="79">
        <v>1425.47</v>
      </c>
      <c r="J1520" s="8"/>
      <c r="K1520" s="80"/>
      <c r="L1520" s="80"/>
      <c r="M1520" s="81">
        <f t="shared" si="70"/>
        <v>13820.9</v>
      </c>
      <c r="N1520" s="81">
        <f t="shared" si="71"/>
        <v>1520.3</v>
      </c>
    </row>
    <row r="1521" spans="1:14" customFormat="1" ht="30" x14ac:dyDescent="0.25">
      <c r="A1521" s="42">
        <v>1480</v>
      </c>
      <c r="B1521" s="22" t="s">
        <v>1144</v>
      </c>
      <c r="C1521" s="31">
        <v>74.099999999999994</v>
      </c>
      <c r="D1521" s="22" t="s">
        <v>1206</v>
      </c>
      <c r="E1521" s="24" t="s">
        <v>1163</v>
      </c>
      <c r="F1521" s="72" t="s">
        <v>97</v>
      </c>
      <c r="G1521" s="68">
        <v>11.22</v>
      </c>
      <c r="H1521" s="78">
        <f t="shared" si="69"/>
        <v>99.98</v>
      </c>
      <c r="I1521" s="79">
        <v>1121.81</v>
      </c>
      <c r="J1521" s="8"/>
      <c r="K1521" s="80"/>
      <c r="L1521" s="80"/>
      <c r="M1521" s="81">
        <f t="shared" si="70"/>
        <v>106.63</v>
      </c>
      <c r="N1521" s="81">
        <f t="shared" si="71"/>
        <v>1196.3900000000001</v>
      </c>
    </row>
    <row r="1522" spans="1:14" customFormat="1" ht="30" x14ac:dyDescent="0.25">
      <c r="A1522" s="42">
        <v>1481</v>
      </c>
      <c r="B1522" s="22" t="s">
        <v>1144</v>
      </c>
      <c r="C1522" s="23">
        <v>75</v>
      </c>
      <c r="D1522" s="22" t="s">
        <v>1168</v>
      </c>
      <c r="E1522" s="24" t="s">
        <v>1169</v>
      </c>
      <c r="F1522" s="72" t="s">
        <v>32</v>
      </c>
      <c r="G1522" s="68">
        <v>0.51</v>
      </c>
      <c r="H1522" s="78">
        <f t="shared" si="69"/>
        <v>12962.65</v>
      </c>
      <c r="I1522" s="79">
        <v>6610.95</v>
      </c>
      <c r="J1522" s="8"/>
      <c r="K1522" s="80"/>
      <c r="L1522" s="80"/>
      <c r="M1522" s="81">
        <f t="shared" si="70"/>
        <v>13824.99</v>
      </c>
      <c r="N1522" s="81">
        <f t="shared" si="71"/>
        <v>7050.74</v>
      </c>
    </row>
    <row r="1523" spans="1:14" customFormat="1" ht="30" x14ac:dyDescent="0.25">
      <c r="A1523" s="42">
        <v>1482</v>
      </c>
      <c r="B1523" s="22" t="s">
        <v>1144</v>
      </c>
      <c r="C1523" s="31">
        <v>75.099999999999994</v>
      </c>
      <c r="D1523" s="22" t="s">
        <v>1206</v>
      </c>
      <c r="E1523" s="24" t="s">
        <v>1163</v>
      </c>
      <c r="F1523" s="72" t="s">
        <v>97</v>
      </c>
      <c r="G1523" s="68">
        <v>52.02</v>
      </c>
      <c r="H1523" s="78">
        <f t="shared" si="69"/>
        <v>99.98</v>
      </c>
      <c r="I1523" s="79">
        <v>5201.12</v>
      </c>
      <c r="J1523" s="8"/>
      <c r="K1523" s="80"/>
      <c r="L1523" s="80"/>
      <c r="M1523" s="81">
        <f t="shared" si="70"/>
        <v>106.63</v>
      </c>
      <c r="N1523" s="81">
        <f t="shared" si="71"/>
        <v>5546.89</v>
      </c>
    </row>
    <row r="1524" spans="1:14" customFormat="1" ht="30" x14ac:dyDescent="0.25">
      <c r="A1524" s="42">
        <v>1483</v>
      </c>
      <c r="B1524" s="22" t="s">
        <v>1144</v>
      </c>
      <c r="C1524" s="23">
        <v>76</v>
      </c>
      <c r="D1524" s="22" t="s">
        <v>1164</v>
      </c>
      <c r="E1524" s="24" t="s">
        <v>1165</v>
      </c>
      <c r="F1524" s="72" t="s">
        <v>32</v>
      </c>
      <c r="G1524" s="68">
        <v>0.04</v>
      </c>
      <c r="H1524" s="78">
        <f t="shared" ref="H1524:H1587" si="72">I1524/G1524</f>
        <v>32691.75</v>
      </c>
      <c r="I1524" s="79">
        <v>1307.67</v>
      </c>
      <c r="J1524" s="8"/>
      <c r="K1524" s="80"/>
      <c r="L1524" s="80"/>
      <c r="M1524" s="81">
        <f t="shared" ref="M1524:M1587" si="73">H1524*$J$9*$K$9</f>
        <v>34866.57</v>
      </c>
      <c r="N1524" s="81">
        <f t="shared" ref="N1524:N1587" si="74">G1524*M1524</f>
        <v>1394.66</v>
      </c>
    </row>
    <row r="1525" spans="1:14" customFormat="1" ht="30" x14ac:dyDescent="0.25">
      <c r="A1525" s="42">
        <v>1484</v>
      </c>
      <c r="B1525" s="22" t="s">
        <v>1144</v>
      </c>
      <c r="C1525" s="31">
        <v>76.099999999999994</v>
      </c>
      <c r="D1525" s="22" t="s">
        <v>1166</v>
      </c>
      <c r="E1525" s="24" t="s">
        <v>1167</v>
      </c>
      <c r="F1525" s="72" t="s">
        <v>964</v>
      </c>
      <c r="G1525" s="69">
        <v>0.4</v>
      </c>
      <c r="H1525" s="78">
        <f t="shared" si="72"/>
        <v>868.25</v>
      </c>
      <c r="I1525" s="79">
        <v>347.3</v>
      </c>
      <c r="J1525" s="8"/>
      <c r="K1525" s="80"/>
      <c r="L1525" s="80"/>
      <c r="M1525" s="81">
        <f t="shared" si="73"/>
        <v>926.01</v>
      </c>
      <c r="N1525" s="81">
        <f t="shared" si="74"/>
        <v>370.4</v>
      </c>
    </row>
    <row r="1526" spans="1:14" customFormat="1" ht="45" x14ac:dyDescent="0.25">
      <c r="A1526" s="42">
        <v>1485</v>
      </c>
      <c r="B1526" s="22" t="s">
        <v>1144</v>
      </c>
      <c r="C1526" s="23">
        <v>77</v>
      </c>
      <c r="D1526" s="22" t="s">
        <v>1054</v>
      </c>
      <c r="E1526" s="24" t="s">
        <v>1122</v>
      </c>
      <c r="F1526" s="72" t="s">
        <v>32</v>
      </c>
      <c r="G1526" s="68">
        <v>0.04</v>
      </c>
      <c r="H1526" s="78">
        <f t="shared" si="72"/>
        <v>5493</v>
      </c>
      <c r="I1526" s="79">
        <v>219.72</v>
      </c>
      <c r="J1526" s="8"/>
      <c r="K1526" s="80"/>
      <c r="L1526" s="80"/>
      <c r="M1526" s="81">
        <f t="shared" si="73"/>
        <v>5858.42</v>
      </c>
      <c r="N1526" s="81">
        <f t="shared" si="74"/>
        <v>234.34</v>
      </c>
    </row>
    <row r="1527" spans="1:14" customFormat="1" ht="30" x14ac:dyDescent="0.25">
      <c r="A1527" s="42">
        <v>1486</v>
      </c>
      <c r="B1527" s="22" t="s">
        <v>1144</v>
      </c>
      <c r="C1527" s="31">
        <v>77.099999999999994</v>
      </c>
      <c r="D1527" s="22" t="s">
        <v>1206</v>
      </c>
      <c r="E1527" s="24" t="s">
        <v>1163</v>
      </c>
      <c r="F1527" s="72" t="s">
        <v>97</v>
      </c>
      <c r="G1527" s="68">
        <v>4.08</v>
      </c>
      <c r="H1527" s="78">
        <f t="shared" si="72"/>
        <v>99.98</v>
      </c>
      <c r="I1527" s="79">
        <v>407.93</v>
      </c>
      <c r="J1527" s="8"/>
      <c r="K1527" s="80"/>
      <c r="L1527" s="80"/>
      <c r="M1527" s="81">
        <f t="shared" si="73"/>
        <v>106.63</v>
      </c>
      <c r="N1527" s="81">
        <f t="shared" si="74"/>
        <v>435.05</v>
      </c>
    </row>
    <row r="1528" spans="1:14" customFormat="1" ht="60" x14ac:dyDescent="0.25">
      <c r="A1528" s="42">
        <v>1487</v>
      </c>
      <c r="B1528" s="22" t="s">
        <v>1144</v>
      </c>
      <c r="C1528" s="23">
        <v>78</v>
      </c>
      <c r="D1528" s="22" t="s">
        <v>1054</v>
      </c>
      <c r="E1528" s="24" t="s">
        <v>1207</v>
      </c>
      <c r="F1528" s="72" t="s">
        <v>32</v>
      </c>
      <c r="G1528" s="68">
        <v>0.03</v>
      </c>
      <c r="H1528" s="78">
        <f t="shared" si="72"/>
        <v>5493</v>
      </c>
      <c r="I1528" s="79">
        <v>164.79</v>
      </c>
      <c r="J1528" s="8"/>
      <c r="K1528" s="80"/>
      <c r="L1528" s="80"/>
      <c r="M1528" s="81">
        <f t="shared" si="73"/>
        <v>5858.42</v>
      </c>
      <c r="N1528" s="81">
        <f t="shared" si="74"/>
        <v>175.75</v>
      </c>
    </row>
    <row r="1529" spans="1:14" customFormat="1" ht="30" x14ac:dyDescent="0.25">
      <c r="A1529" s="42">
        <v>1488</v>
      </c>
      <c r="B1529" s="22" t="s">
        <v>1144</v>
      </c>
      <c r="C1529" s="31">
        <v>78.099999999999994</v>
      </c>
      <c r="D1529" s="22" t="s">
        <v>1206</v>
      </c>
      <c r="E1529" s="24" t="s">
        <v>1163</v>
      </c>
      <c r="F1529" s="72" t="s">
        <v>97</v>
      </c>
      <c r="G1529" s="68">
        <v>3.06</v>
      </c>
      <c r="H1529" s="78">
        <f t="shared" si="72"/>
        <v>99.98</v>
      </c>
      <c r="I1529" s="79">
        <v>305.95</v>
      </c>
      <c r="J1529" s="8"/>
      <c r="K1529" s="80"/>
      <c r="L1529" s="80"/>
      <c r="M1529" s="81">
        <f t="shared" si="73"/>
        <v>106.63</v>
      </c>
      <c r="N1529" s="81">
        <f t="shared" si="74"/>
        <v>326.29000000000002</v>
      </c>
    </row>
    <row r="1530" spans="1:14" customFormat="1" ht="30" x14ac:dyDescent="0.25">
      <c r="A1530" s="42">
        <v>1489</v>
      </c>
      <c r="B1530" s="22" t="s">
        <v>1144</v>
      </c>
      <c r="C1530" s="23">
        <v>79</v>
      </c>
      <c r="D1530" s="22" t="s">
        <v>1172</v>
      </c>
      <c r="E1530" s="24" t="s">
        <v>1173</v>
      </c>
      <c r="F1530" s="72" t="s">
        <v>32</v>
      </c>
      <c r="G1530" s="68">
        <v>0.01</v>
      </c>
      <c r="H1530" s="78">
        <f t="shared" si="72"/>
        <v>10337</v>
      </c>
      <c r="I1530" s="79">
        <v>103.37</v>
      </c>
      <c r="J1530" s="8"/>
      <c r="K1530" s="80"/>
      <c r="L1530" s="80"/>
      <c r="M1530" s="81">
        <f t="shared" si="73"/>
        <v>11024.67</v>
      </c>
      <c r="N1530" s="81">
        <f t="shared" si="74"/>
        <v>110.25</v>
      </c>
    </row>
    <row r="1531" spans="1:14" customFormat="1" ht="30" x14ac:dyDescent="0.25">
      <c r="A1531" s="42">
        <v>1490</v>
      </c>
      <c r="B1531" s="22" t="s">
        <v>1144</v>
      </c>
      <c r="C1531" s="31">
        <v>79.099999999999994</v>
      </c>
      <c r="D1531" s="22" t="s">
        <v>1206</v>
      </c>
      <c r="E1531" s="24" t="s">
        <v>1163</v>
      </c>
      <c r="F1531" s="72" t="s">
        <v>97</v>
      </c>
      <c r="G1531" s="68">
        <v>1.02</v>
      </c>
      <c r="H1531" s="78">
        <f t="shared" si="72"/>
        <v>99.98</v>
      </c>
      <c r="I1531" s="79">
        <v>101.98</v>
      </c>
      <c r="J1531" s="8"/>
      <c r="K1531" s="80"/>
      <c r="L1531" s="80"/>
      <c r="M1531" s="81">
        <f t="shared" si="73"/>
        <v>106.63</v>
      </c>
      <c r="N1531" s="81">
        <f t="shared" si="74"/>
        <v>108.76</v>
      </c>
    </row>
    <row r="1532" spans="1:14" customFormat="1" ht="30" x14ac:dyDescent="0.25">
      <c r="A1532" s="42">
        <v>1491</v>
      </c>
      <c r="B1532" s="22" t="s">
        <v>1144</v>
      </c>
      <c r="C1532" s="23">
        <v>80</v>
      </c>
      <c r="D1532" s="22" t="s">
        <v>1048</v>
      </c>
      <c r="E1532" s="24" t="s">
        <v>1208</v>
      </c>
      <c r="F1532" s="72" t="s">
        <v>32</v>
      </c>
      <c r="G1532" s="68">
        <v>0.05</v>
      </c>
      <c r="H1532" s="78">
        <f t="shared" si="72"/>
        <v>16311.8</v>
      </c>
      <c r="I1532" s="79">
        <v>815.59</v>
      </c>
      <c r="J1532" s="8"/>
      <c r="K1532" s="80"/>
      <c r="L1532" s="80"/>
      <c r="M1532" s="81">
        <f t="shared" si="73"/>
        <v>17396.939999999999</v>
      </c>
      <c r="N1532" s="81">
        <f t="shared" si="74"/>
        <v>869.85</v>
      </c>
    </row>
    <row r="1533" spans="1:14" customFormat="1" ht="15" x14ac:dyDescent="0.25">
      <c r="A1533" s="42">
        <v>1492</v>
      </c>
      <c r="B1533" s="22" t="s">
        <v>1144</v>
      </c>
      <c r="C1533" s="31">
        <v>80.099999999999994</v>
      </c>
      <c r="D1533" s="22" t="s">
        <v>1183</v>
      </c>
      <c r="E1533" s="24" t="s">
        <v>1184</v>
      </c>
      <c r="F1533" s="72" t="s">
        <v>964</v>
      </c>
      <c r="G1533" s="69">
        <v>0.5</v>
      </c>
      <c r="H1533" s="78">
        <f t="shared" si="72"/>
        <v>135.84</v>
      </c>
      <c r="I1533" s="79">
        <v>67.92</v>
      </c>
      <c r="J1533" s="8"/>
      <c r="K1533" s="80"/>
      <c r="L1533" s="80"/>
      <c r="M1533" s="81">
        <f t="shared" si="73"/>
        <v>144.88</v>
      </c>
      <c r="N1533" s="81">
        <f t="shared" si="74"/>
        <v>72.44</v>
      </c>
    </row>
    <row r="1534" spans="1:14" customFormat="1" ht="45" x14ac:dyDescent="0.25">
      <c r="A1534" s="42">
        <v>1493</v>
      </c>
      <c r="B1534" s="22" t="s">
        <v>1144</v>
      </c>
      <c r="C1534" s="23">
        <v>81</v>
      </c>
      <c r="D1534" s="22" t="s">
        <v>1054</v>
      </c>
      <c r="E1534" s="24" t="s">
        <v>1122</v>
      </c>
      <c r="F1534" s="72" t="s">
        <v>32</v>
      </c>
      <c r="G1534" s="68">
        <v>0.05</v>
      </c>
      <c r="H1534" s="78">
        <f t="shared" si="72"/>
        <v>5481.2</v>
      </c>
      <c r="I1534" s="79">
        <v>274.06</v>
      </c>
      <c r="J1534" s="8"/>
      <c r="K1534" s="80"/>
      <c r="L1534" s="80"/>
      <c r="M1534" s="81">
        <f t="shared" si="73"/>
        <v>5845.84</v>
      </c>
      <c r="N1534" s="81">
        <f t="shared" si="74"/>
        <v>292.29000000000002</v>
      </c>
    </row>
    <row r="1535" spans="1:14" customFormat="1" ht="30" x14ac:dyDescent="0.25">
      <c r="A1535" s="42">
        <v>1494</v>
      </c>
      <c r="B1535" s="22" t="s">
        <v>1144</v>
      </c>
      <c r="C1535" s="31">
        <v>81.099999999999994</v>
      </c>
      <c r="D1535" s="22" t="s">
        <v>1177</v>
      </c>
      <c r="E1535" s="24" t="s">
        <v>1178</v>
      </c>
      <c r="F1535" s="72" t="s">
        <v>1015</v>
      </c>
      <c r="G1535" s="65">
        <v>5.1000000000000004E-3</v>
      </c>
      <c r="H1535" s="78">
        <f t="shared" si="72"/>
        <v>173696.08</v>
      </c>
      <c r="I1535" s="79">
        <v>885.85</v>
      </c>
      <c r="J1535" s="8"/>
      <c r="K1535" s="80"/>
      <c r="L1535" s="80"/>
      <c r="M1535" s="81">
        <f t="shared" si="73"/>
        <v>185251.20000000001</v>
      </c>
      <c r="N1535" s="81">
        <f t="shared" si="74"/>
        <v>944.78</v>
      </c>
    </row>
    <row r="1536" spans="1:14" customFormat="1" ht="45" x14ac:dyDescent="0.25">
      <c r="A1536" s="42">
        <v>1495</v>
      </c>
      <c r="B1536" s="22" t="s">
        <v>1144</v>
      </c>
      <c r="C1536" s="23">
        <v>82</v>
      </c>
      <c r="D1536" s="22" t="s">
        <v>1190</v>
      </c>
      <c r="E1536" s="24" t="s">
        <v>1191</v>
      </c>
      <c r="F1536" s="72" t="s">
        <v>32</v>
      </c>
      <c r="G1536" s="68">
        <v>7.0000000000000007E-2</v>
      </c>
      <c r="H1536" s="78">
        <f t="shared" si="72"/>
        <v>28580.29</v>
      </c>
      <c r="I1536" s="79">
        <v>2000.62</v>
      </c>
      <c r="J1536" s="8"/>
      <c r="K1536" s="80"/>
      <c r="L1536" s="80"/>
      <c r="M1536" s="81">
        <f t="shared" si="73"/>
        <v>30481.59</v>
      </c>
      <c r="N1536" s="81">
        <f t="shared" si="74"/>
        <v>2133.71</v>
      </c>
    </row>
    <row r="1537" spans="1:14" customFormat="1" ht="30" x14ac:dyDescent="0.25">
      <c r="A1537" s="42">
        <v>1496</v>
      </c>
      <c r="B1537" s="22" t="s">
        <v>1144</v>
      </c>
      <c r="C1537" s="31">
        <v>82.1</v>
      </c>
      <c r="D1537" s="22" t="s">
        <v>1192</v>
      </c>
      <c r="E1537" s="24" t="s">
        <v>1193</v>
      </c>
      <c r="F1537" s="72" t="s">
        <v>964</v>
      </c>
      <c r="G1537" s="69">
        <v>0.7</v>
      </c>
      <c r="H1537" s="78">
        <f t="shared" si="72"/>
        <v>733.04</v>
      </c>
      <c r="I1537" s="79">
        <v>513.13</v>
      </c>
      <c r="J1537" s="8"/>
      <c r="K1537" s="80"/>
      <c r="L1537" s="80"/>
      <c r="M1537" s="81">
        <f t="shared" si="73"/>
        <v>781.81</v>
      </c>
      <c r="N1537" s="81">
        <f t="shared" si="74"/>
        <v>547.27</v>
      </c>
    </row>
    <row r="1538" spans="1:14" customFormat="1" ht="45" x14ac:dyDescent="0.25">
      <c r="A1538" s="42">
        <v>1497</v>
      </c>
      <c r="B1538" s="22" t="s">
        <v>1144</v>
      </c>
      <c r="C1538" s="23">
        <v>83</v>
      </c>
      <c r="D1538" s="22" t="s">
        <v>1054</v>
      </c>
      <c r="E1538" s="24" t="s">
        <v>1122</v>
      </c>
      <c r="F1538" s="72" t="s">
        <v>32</v>
      </c>
      <c r="G1538" s="68">
        <v>7.0000000000000007E-2</v>
      </c>
      <c r="H1538" s="78">
        <f t="shared" si="72"/>
        <v>5493.14</v>
      </c>
      <c r="I1538" s="79">
        <v>384.52</v>
      </c>
      <c r="J1538" s="8"/>
      <c r="K1538" s="80"/>
      <c r="L1538" s="80"/>
      <c r="M1538" s="81">
        <f t="shared" si="73"/>
        <v>5858.57</v>
      </c>
      <c r="N1538" s="81">
        <f t="shared" si="74"/>
        <v>410.1</v>
      </c>
    </row>
    <row r="1539" spans="1:14" customFormat="1" ht="30" x14ac:dyDescent="0.25">
      <c r="A1539" s="42">
        <v>1498</v>
      </c>
      <c r="B1539" s="22" t="s">
        <v>1144</v>
      </c>
      <c r="C1539" s="31">
        <v>83.1</v>
      </c>
      <c r="D1539" s="22" t="s">
        <v>1177</v>
      </c>
      <c r="E1539" s="24" t="s">
        <v>1178</v>
      </c>
      <c r="F1539" s="72" t="s">
        <v>1015</v>
      </c>
      <c r="G1539" s="74">
        <v>7.1399999999999996E-3</v>
      </c>
      <c r="H1539" s="78">
        <f t="shared" si="72"/>
        <v>173693.28</v>
      </c>
      <c r="I1539" s="79">
        <v>1240.17</v>
      </c>
      <c r="J1539" s="8"/>
      <c r="K1539" s="80"/>
      <c r="L1539" s="80"/>
      <c r="M1539" s="81">
        <f t="shared" si="73"/>
        <v>185248.21</v>
      </c>
      <c r="N1539" s="81">
        <f t="shared" si="74"/>
        <v>1322.67</v>
      </c>
    </row>
    <row r="1540" spans="1:14" customFormat="1" ht="45" x14ac:dyDescent="0.25">
      <c r="A1540" s="42">
        <v>1499</v>
      </c>
      <c r="B1540" s="22" t="s">
        <v>1144</v>
      </c>
      <c r="C1540" s="23">
        <v>84</v>
      </c>
      <c r="D1540" s="22" t="s">
        <v>1054</v>
      </c>
      <c r="E1540" s="24" t="s">
        <v>1122</v>
      </c>
      <c r="F1540" s="72" t="s">
        <v>32</v>
      </c>
      <c r="G1540" s="68">
        <v>0.11</v>
      </c>
      <c r="H1540" s="78">
        <f t="shared" si="72"/>
        <v>5494</v>
      </c>
      <c r="I1540" s="79">
        <v>604.34</v>
      </c>
      <c r="J1540" s="8"/>
      <c r="K1540" s="80"/>
      <c r="L1540" s="80"/>
      <c r="M1540" s="81">
        <f t="shared" si="73"/>
        <v>5859.49</v>
      </c>
      <c r="N1540" s="81">
        <f t="shared" si="74"/>
        <v>644.54</v>
      </c>
    </row>
    <row r="1541" spans="1:14" customFormat="1" ht="30" x14ac:dyDescent="0.25">
      <c r="A1541" s="42">
        <v>1500</v>
      </c>
      <c r="B1541" s="22" t="s">
        <v>1144</v>
      </c>
      <c r="C1541" s="31">
        <v>84.1</v>
      </c>
      <c r="D1541" s="22" t="s">
        <v>1177</v>
      </c>
      <c r="E1541" s="24" t="s">
        <v>1178</v>
      </c>
      <c r="F1541" s="72" t="s">
        <v>1015</v>
      </c>
      <c r="G1541" s="74">
        <v>1.1220000000000001E-2</v>
      </c>
      <c r="H1541" s="78">
        <f t="shared" si="72"/>
        <v>173695.19</v>
      </c>
      <c r="I1541" s="79">
        <v>1948.86</v>
      </c>
      <c r="J1541" s="8"/>
      <c r="K1541" s="80"/>
      <c r="L1541" s="80"/>
      <c r="M1541" s="81">
        <f t="shared" si="73"/>
        <v>185250.25</v>
      </c>
      <c r="N1541" s="81">
        <f t="shared" si="74"/>
        <v>2078.5100000000002</v>
      </c>
    </row>
    <row r="1542" spans="1:14" customFormat="1" ht="15" x14ac:dyDescent="0.25">
      <c r="A1542" s="42">
        <v>1501</v>
      </c>
      <c r="B1542" s="22" t="s">
        <v>1144</v>
      </c>
      <c r="C1542" s="31">
        <v>84.2</v>
      </c>
      <c r="D1542" s="22" t="s">
        <v>1175</v>
      </c>
      <c r="E1542" s="24" t="s">
        <v>1176</v>
      </c>
      <c r="F1542" s="72" t="s">
        <v>964</v>
      </c>
      <c r="G1542" s="69">
        <v>1.1000000000000001</v>
      </c>
      <c r="H1542" s="78">
        <f t="shared" si="72"/>
        <v>353.69</v>
      </c>
      <c r="I1542" s="79">
        <v>389.06</v>
      </c>
      <c r="J1542" s="8"/>
      <c r="K1542" s="80"/>
      <c r="L1542" s="80"/>
      <c r="M1542" s="81">
        <f t="shared" si="73"/>
        <v>377.22</v>
      </c>
      <c r="N1542" s="81">
        <f t="shared" si="74"/>
        <v>414.94</v>
      </c>
    </row>
    <row r="1543" spans="1:14" customFormat="1" ht="30" x14ac:dyDescent="0.25">
      <c r="A1543" s="42">
        <v>1502</v>
      </c>
      <c r="B1543" s="22" t="s">
        <v>1144</v>
      </c>
      <c r="C1543" s="23">
        <v>85</v>
      </c>
      <c r="D1543" s="22" t="s">
        <v>1168</v>
      </c>
      <c r="E1543" s="24" t="s">
        <v>1170</v>
      </c>
      <c r="F1543" s="72" t="s">
        <v>32</v>
      </c>
      <c r="G1543" s="68">
        <v>0.11</v>
      </c>
      <c r="H1543" s="78">
        <f t="shared" si="72"/>
        <v>12958.82</v>
      </c>
      <c r="I1543" s="79">
        <v>1425.47</v>
      </c>
      <c r="J1543" s="8"/>
      <c r="K1543" s="80"/>
      <c r="L1543" s="80"/>
      <c r="M1543" s="81">
        <f t="shared" si="73"/>
        <v>13820.9</v>
      </c>
      <c r="N1543" s="81">
        <f t="shared" si="74"/>
        <v>1520.3</v>
      </c>
    </row>
    <row r="1544" spans="1:14" customFormat="1" ht="45" x14ac:dyDescent="0.25">
      <c r="A1544" s="42">
        <v>1503</v>
      </c>
      <c r="B1544" s="22" t="s">
        <v>1144</v>
      </c>
      <c r="C1544" s="23">
        <v>86</v>
      </c>
      <c r="D1544" s="22" t="s">
        <v>1054</v>
      </c>
      <c r="E1544" s="24" t="s">
        <v>1122</v>
      </c>
      <c r="F1544" s="72" t="s">
        <v>32</v>
      </c>
      <c r="G1544" s="68">
        <v>0.51</v>
      </c>
      <c r="H1544" s="78">
        <f t="shared" si="72"/>
        <v>5492.33</v>
      </c>
      <c r="I1544" s="79">
        <v>2801.09</v>
      </c>
      <c r="J1544" s="8"/>
      <c r="K1544" s="80"/>
      <c r="L1544" s="80"/>
      <c r="M1544" s="81">
        <f t="shared" si="73"/>
        <v>5857.71</v>
      </c>
      <c r="N1544" s="81">
        <f t="shared" si="74"/>
        <v>2987.43</v>
      </c>
    </row>
    <row r="1545" spans="1:14" customFormat="1" ht="30" x14ac:dyDescent="0.25">
      <c r="A1545" s="42">
        <v>1504</v>
      </c>
      <c r="B1545" s="22" t="s">
        <v>1144</v>
      </c>
      <c r="C1545" s="31">
        <v>86.1</v>
      </c>
      <c r="D1545" s="22" t="s">
        <v>1177</v>
      </c>
      <c r="E1545" s="24" t="s">
        <v>1178</v>
      </c>
      <c r="F1545" s="72" t="s">
        <v>1015</v>
      </c>
      <c r="G1545" s="74">
        <v>5.2019999999999997E-2</v>
      </c>
      <c r="H1545" s="78">
        <f t="shared" si="72"/>
        <v>173693.96</v>
      </c>
      <c r="I1545" s="79">
        <v>9035.56</v>
      </c>
      <c r="J1545" s="8"/>
      <c r="K1545" s="80"/>
      <c r="L1545" s="80"/>
      <c r="M1545" s="81">
        <f t="shared" si="73"/>
        <v>185248.93</v>
      </c>
      <c r="N1545" s="81">
        <f t="shared" si="74"/>
        <v>9636.65</v>
      </c>
    </row>
    <row r="1546" spans="1:14" customFormat="1" ht="15" x14ac:dyDescent="0.25">
      <c r="A1546" s="42">
        <v>1505</v>
      </c>
      <c r="B1546" s="22" t="s">
        <v>1144</v>
      </c>
      <c r="C1546" s="31">
        <v>86.2</v>
      </c>
      <c r="D1546" s="22" t="s">
        <v>1175</v>
      </c>
      <c r="E1546" s="24" t="s">
        <v>1176</v>
      </c>
      <c r="F1546" s="72" t="s">
        <v>964</v>
      </c>
      <c r="G1546" s="69">
        <v>5.0999999999999996</v>
      </c>
      <c r="H1546" s="78">
        <f t="shared" si="72"/>
        <v>353.69</v>
      </c>
      <c r="I1546" s="79">
        <v>1803.82</v>
      </c>
      <c r="J1546" s="8"/>
      <c r="K1546" s="80"/>
      <c r="L1546" s="80"/>
      <c r="M1546" s="81">
        <f t="shared" si="73"/>
        <v>377.22</v>
      </c>
      <c r="N1546" s="81">
        <f t="shared" si="74"/>
        <v>1923.82</v>
      </c>
    </row>
    <row r="1547" spans="1:14" customFormat="1" ht="30" x14ac:dyDescent="0.25">
      <c r="A1547" s="42">
        <v>1506</v>
      </c>
      <c r="B1547" s="22" t="s">
        <v>1144</v>
      </c>
      <c r="C1547" s="23">
        <v>87</v>
      </c>
      <c r="D1547" s="22" t="s">
        <v>1168</v>
      </c>
      <c r="E1547" s="24" t="s">
        <v>1170</v>
      </c>
      <c r="F1547" s="72" t="s">
        <v>32</v>
      </c>
      <c r="G1547" s="68">
        <v>0.51</v>
      </c>
      <c r="H1547" s="78">
        <f t="shared" si="72"/>
        <v>12962.65</v>
      </c>
      <c r="I1547" s="79">
        <v>6610.95</v>
      </c>
      <c r="J1547" s="8"/>
      <c r="K1547" s="80"/>
      <c r="L1547" s="80"/>
      <c r="M1547" s="81">
        <f t="shared" si="73"/>
        <v>13824.99</v>
      </c>
      <c r="N1547" s="81">
        <f t="shared" si="74"/>
        <v>7050.74</v>
      </c>
    </row>
    <row r="1548" spans="1:14" customFormat="1" ht="30" x14ac:dyDescent="0.25">
      <c r="A1548" s="42">
        <v>1507</v>
      </c>
      <c r="B1548" s="22" t="s">
        <v>1144</v>
      </c>
      <c r="C1548" s="23">
        <v>88</v>
      </c>
      <c r="D1548" s="22" t="s">
        <v>1048</v>
      </c>
      <c r="E1548" s="24" t="s">
        <v>1196</v>
      </c>
      <c r="F1548" s="72" t="s">
        <v>32</v>
      </c>
      <c r="G1548" s="68">
        <v>0.04</v>
      </c>
      <c r="H1548" s="78">
        <f t="shared" si="72"/>
        <v>16329</v>
      </c>
      <c r="I1548" s="79">
        <v>653.16</v>
      </c>
      <c r="J1548" s="8"/>
      <c r="K1548" s="80"/>
      <c r="L1548" s="80"/>
      <c r="M1548" s="81">
        <f t="shared" si="73"/>
        <v>17415.29</v>
      </c>
      <c r="N1548" s="81">
        <f t="shared" si="74"/>
        <v>696.61</v>
      </c>
    </row>
    <row r="1549" spans="1:14" customFormat="1" ht="30" x14ac:dyDescent="0.25">
      <c r="A1549" s="42">
        <v>1508</v>
      </c>
      <c r="B1549" s="22" t="s">
        <v>1144</v>
      </c>
      <c r="C1549" s="31">
        <v>88.1</v>
      </c>
      <c r="D1549" s="22" t="s">
        <v>1192</v>
      </c>
      <c r="E1549" s="24" t="s">
        <v>1193</v>
      </c>
      <c r="F1549" s="72" t="s">
        <v>964</v>
      </c>
      <c r="G1549" s="69">
        <v>0.4</v>
      </c>
      <c r="H1549" s="78">
        <f t="shared" si="72"/>
        <v>733.05</v>
      </c>
      <c r="I1549" s="79">
        <v>293.22000000000003</v>
      </c>
      <c r="J1549" s="8"/>
      <c r="K1549" s="80"/>
      <c r="L1549" s="80"/>
      <c r="M1549" s="81">
        <f t="shared" si="73"/>
        <v>781.82</v>
      </c>
      <c r="N1549" s="81">
        <f t="shared" si="74"/>
        <v>312.73</v>
      </c>
    </row>
    <row r="1550" spans="1:14" customFormat="1" ht="45" x14ac:dyDescent="0.25">
      <c r="A1550" s="42">
        <v>1509</v>
      </c>
      <c r="B1550" s="22" t="s">
        <v>1144</v>
      </c>
      <c r="C1550" s="23">
        <v>89</v>
      </c>
      <c r="D1550" s="22" t="s">
        <v>1054</v>
      </c>
      <c r="E1550" s="24" t="s">
        <v>1122</v>
      </c>
      <c r="F1550" s="72" t="s">
        <v>32</v>
      </c>
      <c r="G1550" s="68">
        <v>0.04</v>
      </c>
      <c r="H1550" s="78">
        <f t="shared" si="72"/>
        <v>5493</v>
      </c>
      <c r="I1550" s="79">
        <v>219.72</v>
      </c>
      <c r="J1550" s="8"/>
      <c r="K1550" s="80"/>
      <c r="L1550" s="80"/>
      <c r="M1550" s="81">
        <f t="shared" si="73"/>
        <v>5858.42</v>
      </c>
      <c r="N1550" s="81">
        <f t="shared" si="74"/>
        <v>234.34</v>
      </c>
    </row>
    <row r="1551" spans="1:14" customFormat="1" ht="30" x14ac:dyDescent="0.25">
      <c r="A1551" s="42">
        <v>1510</v>
      </c>
      <c r="B1551" s="22" t="s">
        <v>1144</v>
      </c>
      <c r="C1551" s="31">
        <v>89.1</v>
      </c>
      <c r="D1551" s="22" t="s">
        <v>1177</v>
      </c>
      <c r="E1551" s="24" t="s">
        <v>1178</v>
      </c>
      <c r="F1551" s="72" t="s">
        <v>1015</v>
      </c>
      <c r="G1551" s="74">
        <v>4.0800000000000003E-3</v>
      </c>
      <c r="H1551" s="78">
        <f t="shared" si="72"/>
        <v>173698.53</v>
      </c>
      <c r="I1551" s="79">
        <v>708.69</v>
      </c>
      <c r="J1551" s="8"/>
      <c r="K1551" s="80"/>
      <c r="L1551" s="80"/>
      <c r="M1551" s="81">
        <f t="shared" si="73"/>
        <v>185253.81</v>
      </c>
      <c r="N1551" s="81">
        <f t="shared" si="74"/>
        <v>755.84</v>
      </c>
    </row>
    <row r="1552" spans="1:14" customFormat="1" ht="30" x14ac:dyDescent="0.25">
      <c r="A1552" s="42">
        <v>1511</v>
      </c>
      <c r="B1552" s="22" t="s">
        <v>1144</v>
      </c>
      <c r="C1552" s="23">
        <v>90</v>
      </c>
      <c r="D1552" s="22" t="s">
        <v>1048</v>
      </c>
      <c r="E1552" s="24" t="s">
        <v>1196</v>
      </c>
      <c r="F1552" s="72" t="s">
        <v>32</v>
      </c>
      <c r="G1552" s="68">
        <v>0.03</v>
      </c>
      <c r="H1552" s="78">
        <f t="shared" si="72"/>
        <v>16318.67</v>
      </c>
      <c r="I1552" s="79">
        <v>489.56</v>
      </c>
      <c r="J1552" s="8"/>
      <c r="K1552" s="80"/>
      <c r="L1552" s="80"/>
      <c r="M1552" s="81">
        <f t="shared" si="73"/>
        <v>17404.27</v>
      </c>
      <c r="N1552" s="81">
        <f t="shared" si="74"/>
        <v>522.13</v>
      </c>
    </row>
    <row r="1553" spans="1:14" customFormat="1" ht="15" x14ac:dyDescent="0.25">
      <c r="A1553" s="42">
        <v>1512</v>
      </c>
      <c r="B1553" s="22" t="s">
        <v>1144</v>
      </c>
      <c r="C1553" s="31">
        <v>90.1</v>
      </c>
      <c r="D1553" s="22" t="s">
        <v>1183</v>
      </c>
      <c r="E1553" s="24" t="s">
        <v>1184</v>
      </c>
      <c r="F1553" s="72" t="s">
        <v>964</v>
      </c>
      <c r="G1553" s="69">
        <v>0.3</v>
      </c>
      <c r="H1553" s="78">
        <f t="shared" si="72"/>
        <v>135.83000000000001</v>
      </c>
      <c r="I1553" s="79">
        <v>40.75</v>
      </c>
      <c r="J1553" s="8"/>
      <c r="K1553" s="80"/>
      <c r="L1553" s="80"/>
      <c r="M1553" s="81">
        <f t="shared" si="73"/>
        <v>144.87</v>
      </c>
      <c r="N1553" s="81">
        <f t="shared" si="74"/>
        <v>43.46</v>
      </c>
    </row>
    <row r="1554" spans="1:14" customFormat="1" ht="45" x14ac:dyDescent="0.25">
      <c r="A1554" s="42">
        <v>1513</v>
      </c>
      <c r="B1554" s="22" t="s">
        <v>1144</v>
      </c>
      <c r="C1554" s="23">
        <v>91</v>
      </c>
      <c r="D1554" s="22" t="s">
        <v>1054</v>
      </c>
      <c r="E1554" s="24" t="s">
        <v>1122</v>
      </c>
      <c r="F1554" s="72" t="s">
        <v>32</v>
      </c>
      <c r="G1554" s="68">
        <v>0.03</v>
      </c>
      <c r="H1554" s="78">
        <f t="shared" si="72"/>
        <v>5493</v>
      </c>
      <c r="I1554" s="79">
        <v>164.79</v>
      </c>
      <c r="J1554" s="8"/>
      <c r="K1554" s="80"/>
      <c r="L1554" s="80"/>
      <c r="M1554" s="81">
        <f t="shared" si="73"/>
        <v>5858.42</v>
      </c>
      <c r="N1554" s="81">
        <f t="shared" si="74"/>
        <v>175.75</v>
      </c>
    </row>
    <row r="1555" spans="1:14" customFormat="1" ht="30" x14ac:dyDescent="0.25">
      <c r="A1555" s="42">
        <v>1514</v>
      </c>
      <c r="B1555" s="22" t="s">
        <v>1144</v>
      </c>
      <c r="C1555" s="31">
        <v>91.1</v>
      </c>
      <c r="D1555" s="22" t="s">
        <v>1177</v>
      </c>
      <c r="E1555" s="24" t="s">
        <v>1178</v>
      </c>
      <c r="F1555" s="72" t="s">
        <v>1015</v>
      </c>
      <c r="G1555" s="74">
        <v>3.0599999999999998E-3</v>
      </c>
      <c r="H1555" s="78">
        <f t="shared" si="72"/>
        <v>173683.01</v>
      </c>
      <c r="I1555" s="79">
        <v>531.47</v>
      </c>
      <c r="J1555" s="8"/>
      <c r="K1555" s="80"/>
      <c r="L1555" s="80"/>
      <c r="M1555" s="81">
        <f t="shared" si="73"/>
        <v>185237.26</v>
      </c>
      <c r="N1555" s="81">
        <f t="shared" si="74"/>
        <v>566.83000000000004</v>
      </c>
    </row>
    <row r="1556" spans="1:14" customFormat="1" ht="30" x14ac:dyDescent="0.25">
      <c r="A1556" s="42">
        <v>1515</v>
      </c>
      <c r="B1556" s="22" t="s">
        <v>1144</v>
      </c>
      <c r="C1556" s="23">
        <v>92</v>
      </c>
      <c r="D1556" s="22" t="s">
        <v>1172</v>
      </c>
      <c r="E1556" s="24" t="s">
        <v>1173</v>
      </c>
      <c r="F1556" s="72" t="s">
        <v>32</v>
      </c>
      <c r="G1556" s="68">
        <v>0.01</v>
      </c>
      <c r="H1556" s="78">
        <f t="shared" si="72"/>
        <v>10337</v>
      </c>
      <c r="I1556" s="79">
        <v>103.37</v>
      </c>
      <c r="J1556" s="8"/>
      <c r="K1556" s="80"/>
      <c r="L1556" s="80"/>
      <c r="M1556" s="81">
        <f t="shared" si="73"/>
        <v>11024.67</v>
      </c>
      <c r="N1556" s="81">
        <f t="shared" si="74"/>
        <v>110.25</v>
      </c>
    </row>
    <row r="1557" spans="1:14" customFormat="1" ht="30" x14ac:dyDescent="0.25">
      <c r="A1557" s="42">
        <v>1516</v>
      </c>
      <c r="B1557" s="22" t="s">
        <v>1144</v>
      </c>
      <c r="C1557" s="31">
        <v>92.1</v>
      </c>
      <c r="D1557" s="22" t="s">
        <v>1177</v>
      </c>
      <c r="E1557" s="24" t="s">
        <v>1178</v>
      </c>
      <c r="F1557" s="72" t="s">
        <v>1015</v>
      </c>
      <c r="G1557" s="74">
        <v>1.0200000000000001E-3</v>
      </c>
      <c r="H1557" s="78">
        <f t="shared" si="72"/>
        <v>173686.27</v>
      </c>
      <c r="I1557" s="79">
        <v>177.16</v>
      </c>
      <c r="J1557" s="8"/>
      <c r="K1557" s="80"/>
      <c r="L1557" s="80"/>
      <c r="M1557" s="81">
        <f t="shared" si="73"/>
        <v>185240.73</v>
      </c>
      <c r="N1557" s="81">
        <f t="shared" si="74"/>
        <v>188.95</v>
      </c>
    </row>
    <row r="1558" spans="1:14" customFormat="1" ht="30" x14ac:dyDescent="0.25">
      <c r="A1558" s="42">
        <v>1517</v>
      </c>
      <c r="B1558" s="22" t="s">
        <v>1144</v>
      </c>
      <c r="C1558" s="23">
        <v>93</v>
      </c>
      <c r="D1558" s="22" t="s">
        <v>1048</v>
      </c>
      <c r="E1558" s="24" t="s">
        <v>1196</v>
      </c>
      <c r="F1558" s="72" t="s">
        <v>32</v>
      </c>
      <c r="G1558" s="69">
        <v>0.1</v>
      </c>
      <c r="H1558" s="78">
        <f t="shared" si="72"/>
        <v>16310.9</v>
      </c>
      <c r="I1558" s="79">
        <v>1631.09</v>
      </c>
      <c r="J1558" s="8"/>
      <c r="K1558" s="80"/>
      <c r="L1558" s="80"/>
      <c r="M1558" s="81">
        <f t="shared" si="73"/>
        <v>17395.98</v>
      </c>
      <c r="N1558" s="81">
        <f t="shared" si="74"/>
        <v>1739.6</v>
      </c>
    </row>
    <row r="1559" spans="1:14" customFormat="1" ht="15" x14ac:dyDescent="0.25">
      <c r="A1559" s="42">
        <v>1518</v>
      </c>
      <c r="B1559" s="22" t="s">
        <v>1144</v>
      </c>
      <c r="C1559" s="31">
        <v>93.1</v>
      </c>
      <c r="D1559" s="22" t="s">
        <v>1183</v>
      </c>
      <c r="E1559" s="24" t="s">
        <v>1184</v>
      </c>
      <c r="F1559" s="72" t="s">
        <v>964</v>
      </c>
      <c r="G1559" s="71">
        <v>1</v>
      </c>
      <c r="H1559" s="78">
        <f t="shared" si="72"/>
        <v>135.84</v>
      </c>
      <c r="I1559" s="79">
        <v>135.84</v>
      </c>
      <c r="J1559" s="8"/>
      <c r="K1559" s="80"/>
      <c r="L1559" s="80"/>
      <c r="M1559" s="81">
        <f t="shared" si="73"/>
        <v>144.88</v>
      </c>
      <c r="N1559" s="81">
        <f t="shared" si="74"/>
        <v>144.88</v>
      </c>
    </row>
    <row r="1560" spans="1:14" customFormat="1" ht="45" x14ac:dyDescent="0.25">
      <c r="A1560" s="42">
        <v>1519</v>
      </c>
      <c r="B1560" s="22" t="s">
        <v>1144</v>
      </c>
      <c r="C1560" s="23">
        <v>94</v>
      </c>
      <c r="D1560" s="22" t="s">
        <v>1054</v>
      </c>
      <c r="E1560" s="24" t="s">
        <v>1122</v>
      </c>
      <c r="F1560" s="72" t="s">
        <v>32</v>
      </c>
      <c r="G1560" s="69">
        <v>0.1</v>
      </c>
      <c r="H1560" s="78">
        <f t="shared" si="72"/>
        <v>5493</v>
      </c>
      <c r="I1560" s="79">
        <v>549.29999999999995</v>
      </c>
      <c r="J1560" s="8"/>
      <c r="K1560" s="80"/>
      <c r="L1560" s="80"/>
      <c r="M1560" s="81">
        <f t="shared" si="73"/>
        <v>5858.42</v>
      </c>
      <c r="N1560" s="81">
        <f t="shared" si="74"/>
        <v>585.84</v>
      </c>
    </row>
    <row r="1561" spans="1:14" customFormat="1" ht="30" x14ac:dyDescent="0.25">
      <c r="A1561" s="42">
        <v>1520</v>
      </c>
      <c r="B1561" s="22" t="s">
        <v>1144</v>
      </c>
      <c r="C1561" s="31">
        <v>94.1</v>
      </c>
      <c r="D1561" s="22" t="s">
        <v>1186</v>
      </c>
      <c r="E1561" s="24" t="s">
        <v>1187</v>
      </c>
      <c r="F1561" s="72" t="s">
        <v>1015</v>
      </c>
      <c r="G1561" s="65">
        <v>1.0200000000000001E-2</v>
      </c>
      <c r="H1561" s="78">
        <f t="shared" si="72"/>
        <v>87689.22</v>
      </c>
      <c r="I1561" s="79">
        <v>894.43</v>
      </c>
      <c r="J1561" s="8"/>
      <c r="K1561" s="80"/>
      <c r="L1561" s="80"/>
      <c r="M1561" s="81">
        <f t="shared" si="73"/>
        <v>93522.74</v>
      </c>
      <c r="N1561" s="81">
        <f t="shared" si="74"/>
        <v>953.93</v>
      </c>
    </row>
    <row r="1562" spans="1:14" customFormat="1" ht="45" x14ac:dyDescent="0.25">
      <c r="A1562" s="42">
        <v>1521</v>
      </c>
      <c r="B1562" s="22" t="s">
        <v>1144</v>
      </c>
      <c r="C1562" s="23">
        <v>95</v>
      </c>
      <c r="D1562" s="22" t="s">
        <v>1164</v>
      </c>
      <c r="E1562" s="24" t="s">
        <v>1181</v>
      </c>
      <c r="F1562" s="72" t="s">
        <v>32</v>
      </c>
      <c r="G1562" s="68">
        <v>7.0000000000000007E-2</v>
      </c>
      <c r="H1562" s="78">
        <f t="shared" si="72"/>
        <v>32685.86</v>
      </c>
      <c r="I1562" s="79">
        <v>2288.0100000000002</v>
      </c>
      <c r="J1562" s="8"/>
      <c r="K1562" s="80"/>
      <c r="L1562" s="80"/>
      <c r="M1562" s="81">
        <f t="shared" si="73"/>
        <v>34860.28</v>
      </c>
      <c r="N1562" s="81">
        <f t="shared" si="74"/>
        <v>2440.2199999999998</v>
      </c>
    </row>
    <row r="1563" spans="1:14" customFormat="1" ht="30" x14ac:dyDescent="0.25">
      <c r="A1563" s="42">
        <v>1522</v>
      </c>
      <c r="B1563" s="22" t="s">
        <v>1144</v>
      </c>
      <c r="C1563" s="31">
        <v>95.1</v>
      </c>
      <c r="D1563" s="22" t="s">
        <v>1166</v>
      </c>
      <c r="E1563" s="24" t="s">
        <v>1167</v>
      </c>
      <c r="F1563" s="72" t="s">
        <v>964</v>
      </c>
      <c r="G1563" s="69">
        <v>0.7</v>
      </c>
      <c r="H1563" s="78">
        <f t="shared" si="72"/>
        <v>868.26</v>
      </c>
      <c r="I1563" s="79">
        <v>607.78</v>
      </c>
      <c r="J1563" s="8"/>
      <c r="K1563" s="80"/>
      <c r="L1563" s="80"/>
      <c r="M1563" s="81">
        <f t="shared" si="73"/>
        <v>926.02</v>
      </c>
      <c r="N1563" s="81">
        <f t="shared" si="74"/>
        <v>648.21</v>
      </c>
    </row>
    <row r="1564" spans="1:14" customFormat="1" ht="45" x14ac:dyDescent="0.25">
      <c r="A1564" s="42">
        <v>1523</v>
      </c>
      <c r="B1564" s="22" t="s">
        <v>1144</v>
      </c>
      <c r="C1564" s="23">
        <v>96</v>
      </c>
      <c r="D1564" s="22" t="s">
        <v>1054</v>
      </c>
      <c r="E1564" s="24" t="s">
        <v>1122</v>
      </c>
      <c r="F1564" s="72" t="s">
        <v>32</v>
      </c>
      <c r="G1564" s="68">
        <v>7.0000000000000007E-2</v>
      </c>
      <c r="H1564" s="78">
        <f t="shared" si="72"/>
        <v>5493.14</v>
      </c>
      <c r="I1564" s="79">
        <v>384.52</v>
      </c>
      <c r="J1564" s="8"/>
      <c r="K1564" s="80"/>
      <c r="L1564" s="80"/>
      <c r="M1564" s="81">
        <f t="shared" si="73"/>
        <v>5858.57</v>
      </c>
      <c r="N1564" s="81">
        <f t="shared" si="74"/>
        <v>410.1</v>
      </c>
    </row>
    <row r="1565" spans="1:14" customFormat="1" ht="30" x14ac:dyDescent="0.25">
      <c r="A1565" s="42">
        <v>1524</v>
      </c>
      <c r="B1565" s="22" t="s">
        <v>1144</v>
      </c>
      <c r="C1565" s="31">
        <v>96.1</v>
      </c>
      <c r="D1565" s="22" t="s">
        <v>1186</v>
      </c>
      <c r="E1565" s="24" t="s">
        <v>1187</v>
      </c>
      <c r="F1565" s="72" t="s">
        <v>1015</v>
      </c>
      <c r="G1565" s="74">
        <v>7.1399999999999996E-3</v>
      </c>
      <c r="H1565" s="78">
        <f t="shared" si="72"/>
        <v>87693.28</v>
      </c>
      <c r="I1565" s="79">
        <v>626.13</v>
      </c>
      <c r="J1565" s="8"/>
      <c r="K1565" s="80"/>
      <c r="L1565" s="80"/>
      <c r="M1565" s="81">
        <f t="shared" si="73"/>
        <v>93527.07</v>
      </c>
      <c r="N1565" s="81">
        <f t="shared" si="74"/>
        <v>667.78</v>
      </c>
    </row>
    <row r="1566" spans="1:14" customFormat="1" ht="45" x14ac:dyDescent="0.25">
      <c r="A1566" s="42">
        <v>1525</v>
      </c>
      <c r="B1566" s="22" t="s">
        <v>1144</v>
      </c>
      <c r="C1566" s="23">
        <v>97</v>
      </c>
      <c r="D1566" s="22" t="s">
        <v>1179</v>
      </c>
      <c r="E1566" s="24" t="s">
        <v>1180</v>
      </c>
      <c r="F1566" s="72" t="s">
        <v>32</v>
      </c>
      <c r="G1566" s="68">
        <v>7.0000000000000007E-2</v>
      </c>
      <c r="H1566" s="78">
        <f t="shared" si="72"/>
        <v>1907.14</v>
      </c>
      <c r="I1566" s="79">
        <v>133.5</v>
      </c>
      <c r="J1566" s="8"/>
      <c r="K1566" s="80"/>
      <c r="L1566" s="80"/>
      <c r="M1566" s="81">
        <f t="shared" si="73"/>
        <v>2034.01</v>
      </c>
      <c r="N1566" s="81">
        <f t="shared" si="74"/>
        <v>142.38</v>
      </c>
    </row>
    <row r="1567" spans="1:14" customFormat="1" ht="30" x14ac:dyDescent="0.25">
      <c r="A1567" s="42">
        <v>1526</v>
      </c>
      <c r="B1567" s="22" t="s">
        <v>1144</v>
      </c>
      <c r="C1567" s="31">
        <v>97.1</v>
      </c>
      <c r="D1567" s="22" t="s">
        <v>1186</v>
      </c>
      <c r="E1567" s="24" t="s">
        <v>1187</v>
      </c>
      <c r="F1567" s="72" t="s">
        <v>1015</v>
      </c>
      <c r="G1567" s="74">
        <v>7.1399999999999996E-3</v>
      </c>
      <c r="H1567" s="78">
        <f t="shared" si="72"/>
        <v>87693.28</v>
      </c>
      <c r="I1567" s="79">
        <v>626.13</v>
      </c>
      <c r="J1567" s="8"/>
      <c r="K1567" s="80"/>
      <c r="L1567" s="80"/>
      <c r="M1567" s="81">
        <f t="shared" si="73"/>
        <v>93527.07</v>
      </c>
      <c r="N1567" s="81">
        <f t="shared" si="74"/>
        <v>667.78</v>
      </c>
    </row>
    <row r="1568" spans="1:14" customFormat="1" ht="45" x14ac:dyDescent="0.25">
      <c r="A1568" s="42">
        <v>1527</v>
      </c>
      <c r="B1568" s="22" t="s">
        <v>1144</v>
      </c>
      <c r="C1568" s="23">
        <v>98</v>
      </c>
      <c r="D1568" s="22" t="s">
        <v>1054</v>
      </c>
      <c r="E1568" s="24" t="s">
        <v>1122</v>
      </c>
      <c r="F1568" s="72" t="s">
        <v>32</v>
      </c>
      <c r="G1568" s="68">
        <v>0.11</v>
      </c>
      <c r="H1568" s="78">
        <f t="shared" si="72"/>
        <v>5494</v>
      </c>
      <c r="I1568" s="79">
        <v>604.34</v>
      </c>
      <c r="J1568" s="8"/>
      <c r="K1568" s="80"/>
      <c r="L1568" s="80"/>
      <c r="M1568" s="81">
        <f t="shared" si="73"/>
        <v>5859.49</v>
      </c>
      <c r="N1568" s="81">
        <f t="shared" si="74"/>
        <v>644.54</v>
      </c>
    </row>
    <row r="1569" spans="1:14" customFormat="1" ht="30" x14ac:dyDescent="0.25">
      <c r="A1569" s="42">
        <v>1528</v>
      </c>
      <c r="B1569" s="22" t="s">
        <v>1144</v>
      </c>
      <c r="C1569" s="31">
        <v>98.1</v>
      </c>
      <c r="D1569" s="22" t="s">
        <v>1186</v>
      </c>
      <c r="E1569" s="24" t="s">
        <v>1187</v>
      </c>
      <c r="F1569" s="72" t="s">
        <v>1015</v>
      </c>
      <c r="G1569" s="74">
        <v>1.1220000000000001E-2</v>
      </c>
      <c r="H1569" s="78">
        <f t="shared" si="72"/>
        <v>87689.84</v>
      </c>
      <c r="I1569" s="79">
        <v>983.88</v>
      </c>
      <c r="J1569" s="8"/>
      <c r="K1569" s="80"/>
      <c r="L1569" s="80"/>
      <c r="M1569" s="81">
        <f t="shared" si="73"/>
        <v>93523.4</v>
      </c>
      <c r="N1569" s="81">
        <f t="shared" si="74"/>
        <v>1049.33</v>
      </c>
    </row>
    <row r="1570" spans="1:14" customFormat="1" ht="30" x14ac:dyDescent="0.25">
      <c r="A1570" s="42">
        <v>1529</v>
      </c>
      <c r="B1570" s="22" t="s">
        <v>1144</v>
      </c>
      <c r="C1570" s="31">
        <v>98.2</v>
      </c>
      <c r="D1570" s="22" t="s">
        <v>1166</v>
      </c>
      <c r="E1570" s="24" t="s">
        <v>1167</v>
      </c>
      <c r="F1570" s="72" t="s">
        <v>964</v>
      </c>
      <c r="G1570" s="69">
        <v>1.1000000000000001</v>
      </c>
      <c r="H1570" s="78">
        <f t="shared" si="72"/>
        <v>868.26</v>
      </c>
      <c r="I1570" s="79">
        <v>955.09</v>
      </c>
      <c r="J1570" s="8"/>
      <c r="K1570" s="80"/>
      <c r="L1570" s="80"/>
      <c r="M1570" s="81">
        <f t="shared" si="73"/>
        <v>926.02</v>
      </c>
      <c r="N1570" s="81">
        <f t="shared" si="74"/>
        <v>1018.62</v>
      </c>
    </row>
    <row r="1571" spans="1:14" customFormat="1" ht="45" x14ac:dyDescent="0.25">
      <c r="A1571" s="42">
        <v>1530</v>
      </c>
      <c r="B1571" s="22" t="s">
        <v>1144</v>
      </c>
      <c r="C1571" s="23">
        <v>99</v>
      </c>
      <c r="D1571" s="22" t="s">
        <v>1179</v>
      </c>
      <c r="E1571" s="24" t="s">
        <v>1180</v>
      </c>
      <c r="F1571" s="72" t="s">
        <v>32</v>
      </c>
      <c r="G1571" s="68">
        <v>0.11</v>
      </c>
      <c r="H1571" s="78">
        <f t="shared" si="72"/>
        <v>1892.64</v>
      </c>
      <c r="I1571" s="79">
        <v>208.19</v>
      </c>
      <c r="J1571" s="8"/>
      <c r="K1571" s="80"/>
      <c r="L1571" s="80"/>
      <c r="M1571" s="81">
        <f t="shared" si="73"/>
        <v>2018.55</v>
      </c>
      <c r="N1571" s="81">
        <f t="shared" si="74"/>
        <v>222.04</v>
      </c>
    </row>
    <row r="1572" spans="1:14" customFormat="1" ht="30" x14ac:dyDescent="0.25">
      <c r="A1572" s="42">
        <v>1531</v>
      </c>
      <c r="B1572" s="22" t="s">
        <v>1144</v>
      </c>
      <c r="C1572" s="31">
        <v>99.1</v>
      </c>
      <c r="D1572" s="22" t="s">
        <v>1186</v>
      </c>
      <c r="E1572" s="24" t="s">
        <v>1187</v>
      </c>
      <c r="F1572" s="72" t="s">
        <v>1015</v>
      </c>
      <c r="G1572" s="74">
        <v>1.1220000000000001E-2</v>
      </c>
      <c r="H1572" s="78">
        <f t="shared" si="72"/>
        <v>87689.84</v>
      </c>
      <c r="I1572" s="79">
        <v>983.88</v>
      </c>
      <c r="J1572" s="8"/>
      <c r="K1572" s="80"/>
      <c r="L1572" s="80"/>
      <c r="M1572" s="81">
        <f t="shared" si="73"/>
        <v>93523.4</v>
      </c>
      <c r="N1572" s="81">
        <f t="shared" si="74"/>
        <v>1049.33</v>
      </c>
    </row>
    <row r="1573" spans="1:14" customFormat="1" ht="30" x14ac:dyDescent="0.25">
      <c r="A1573" s="42">
        <v>1532</v>
      </c>
      <c r="B1573" s="22" t="s">
        <v>1144</v>
      </c>
      <c r="C1573" s="23">
        <v>100</v>
      </c>
      <c r="D1573" s="22" t="s">
        <v>1168</v>
      </c>
      <c r="E1573" s="24" t="s">
        <v>1170</v>
      </c>
      <c r="F1573" s="72" t="s">
        <v>32</v>
      </c>
      <c r="G1573" s="68">
        <v>0.11</v>
      </c>
      <c r="H1573" s="78">
        <f t="shared" si="72"/>
        <v>12958.82</v>
      </c>
      <c r="I1573" s="79">
        <v>1425.47</v>
      </c>
      <c r="J1573" s="8"/>
      <c r="K1573" s="80"/>
      <c r="L1573" s="80"/>
      <c r="M1573" s="81">
        <f t="shared" si="73"/>
        <v>13820.9</v>
      </c>
      <c r="N1573" s="81">
        <f t="shared" si="74"/>
        <v>1520.3</v>
      </c>
    </row>
    <row r="1574" spans="1:14" customFormat="1" ht="45" x14ac:dyDescent="0.25">
      <c r="A1574" s="42">
        <v>1533</v>
      </c>
      <c r="B1574" s="22" t="s">
        <v>1144</v>
      </c>
      <c r="C1574" s="23">
        <v>101</v>
      </c>
      <c r="D1574" s="22" t="s">
        <v>1054</v>
      </c>
      <c r="E1574" s="24" t="s">
        <v>1122</v>
      </c>
      <c r="F1574" s="72" t="s">
        <v>32</v>
      </c>
      <c r="G1574" s="68">
        <v>0.51</v>
      </c>
      <c r="H1574" s="78">
        <f t="shared" si="72"/>
        <v>5492.33</v>
      </c>
      <c r="I1574" s="79">
        <v>2801.09</v>
      </c>
      <c r="J1574" s="8"/>
      <c r="K1574" s="80"/>
      <c r="L1574" s="80"/>
      <c r="M1574" s="81">
        <f t="shared" si="73"/>
        <v>5857.71</v>
      </c>
      <c r="N1574" s="81">
        <f t="shared" si="74"/>
        <v>2987.43</v>
      </c>
    </row>
    <row r="1575" spans="1:14" customFormat="1" ht="30" x14ac:dyDescent="0.25">
      <c r="A1575" s="42">
        <v>1534</v>
      </c>
      <c r="B1575" s="22" t="s">
        <v>1144</v>
      </c>
      <c r="C1575" s="31">
        <v>101.1</v>
      </c>
      <c r="D1575" s="22" t="s">
        <v>1186</v>
      </c>
      <c r="E1575" s="24" t="s">
        <v>1187</v>
      </c>
      <c r="F1575" s="72" t="s">
        <v>1015</v>
      </c>
      <c r="G1575" s="74">
        <v>5.2019999999999997E-2</v>
      </c>
      <c r="H1575" s="78">
        <f t="shared" si="72"/>
        <v>87691.66</v>
      </c>
      <c r="I1575" s="79">
        <v>4561.72</v>
      </c>
      <c r="J1575" s="8"/>
      <c r="K1575" s="80"/>
      <c r="L1575" s="80"/>
      <c r="M1575" s="81">
        <f t="shared" si="73"/>
        <v>93525.34</v>
      </c>
      <c r="N1575" s="81">
        <f t="shared" si="74"/>
        <v>4865.1899999999996</v>
      </c>
    </row>
    <row r="1576" spans="1:14" customFormat="1" ht="30" x14ac:dyDescent="0.25">
      <c r="A1576" s="42">
        <v>1535</v>
      </c>
      <c r="B1576" s="22" t="s">
        <v>1144</v>
      </c>
      <c r="C1576" s="31">
        <v>101.2</v>
      </c>
      <c r="D1576" s="22" t="s">
        <v>1166</v>
      </c>
      <c r="E1576" s="24" t="s">
        <v>1167</v>
      </c>
      <c r="F1576" s="72" t="s">
        <v>964</v>
      </c>
      <c r="G1576" s="69">
        <v>5.0999999999999996</v>
      </c>
      <c r="H1576" s="78">
        <f t="shared" si="72"/>
        <v>868.26</v>
      </c>
      <c r="I1576" s="79">
        <v>4428.1400000000003</v>
      </c>
      <c r="J1576" s="8"/>
      <c r="K1576" s="80"/>
      <c r="L1576" s="80"/>
      <c r="M1576" s="81">
        <f t="shared" si="73"/>
        <v>926.02</v>
      </c>
      <c r="N1576" s="81">
        <f t="shared" si="74"/>
        <v>4722.7</v>
      </c>
    </row>
    <row r="1577" spans="1:14" customFormat="1" ht="45" x14ac:dyDescent="0.25">
      <c r="A1577" s="42">
        <v>1536</v>
      </c>
      <c r="B1577" s="22" t="s">
        <v>1144</v>
      </c>
      <c r="C1577" s="23">
        <v>102</v>
      </c>
      <c r="D1577" s="22" t="s">
        <v>1179</v>
      </c>
      <c r="E1577" s="24" t="s">
        <v>1180</v>
      </c>
      <c r="F1577" s="72" t="s">
        <v>32</v>
      </c>
      <c r="G1577" s="68">
        <v>0.51</v>
      </c>
      <c r="H1577" s="78">
        <f t="shared" si="72"/>
        <v>1896.06</v>
      </c>
      <c r="I1577" s="79">
        <v>966.99</v>
      </c>
      <c r="J1577" s="8"/>
      <c r="K1577" s="80"/>
      <c r="L1577" s="80"/>
      <c r="M1577" s="81">
        <f t="shared" si="73"/>
        <v>2022.2</v>
      </c>
      <c r="N1577" s="81">
        <f t="shared" si="74"/>
        <v>1031.32</v>
      </c>
    </row>
    <row r="1578" spans="1:14" customFormat="1" ht="30" x14ac:dyDescent="0.25">
      <c r="A1578" s="42">
        <v>1537</v>
      </c>
      <c r="B1578" s="22" t="s">
        <v>1144</v>
      </c>
      <c r="C1578" s="31">
        <v>102.1</v>
      </c>
      <c r="D1578" s="22" t="s">
        <v>1186</v>
      </c>
      <c r="E1578" s="24" t="s">
        <v>1187</v>
      </c>
      <c r="F1578" s="72" t="s">
        <v>1015</v>
      </c>
      <c r="G1578" s="74">
        <v>5.2019999999999997E-2</v>
      </c>
      <c r="H1578" s="78">
        <f t="shared" si="72"/>
        <v>87691.66</v>
      </c>
      <c r="I1578" s="79">
        <v>4561.72</v>
      </c>
      <c r="J1578" s="8"/>
      <c r="K1578" s="80"/>
      <c r="L1578" s="80"/>
      <c r="M1578" s="81">
        <f t="shared" si="73"/>
        <v>93525.34</v>
      </c>
      <c r="N1578" s="81">
        <f t="shared" si="74"/>
        <v>4865.1899999999996</v>
      </c>
    </row>
    <row r="1579" spans="1:14" customFormat="1" ht="30" x14ac:dyDescent="0.25">
      <c r="A1579" s="42">
        <v>1538</v>
      </c>
      <c r="B1579" s="22" t="s">
        <v>1144</v>
      </c>
      <c r="C1579" s="23">
        <v>103</v>
      </c>
      <c r="D1579" s="22" t="s">
        <v>1168</v>
      </c>
      <c r="E1579" s="24" t="s">
        <v>1170</v>
      </c>
      <c r="F1579" s="72" t="s">
        <v>32</v>
      </c>
      <c r="G1579" s="68">
        <v>0.51</v>
      </c>
      <c r="H1579" s="78">
        <f t="shared" si="72"/>
        <v>12962.65</v>
      </c>
      <c r="I1579" s="79">
        <v>6610.95</v>
      </c>
      <c r="J1579" s="8"/>
      <c r="K1579" s="80"/>
      <c r="L1579" s="80"/>
      <c r="M1579" s="81">
        <f t="shared" si="73"/>
        <v>13824.99</v>
      </c>
      <c r="N1579" s="81">
        <f t="shared" si="74"/>
        <v>7050.74</v>
      </c>
    </row>
    <row r="1580" spans="1:14" customFormat="1" ht="30" x14ac:dyDescent="0.25">
      <c r="A1580" s="42">
        <v>1539</v>
      </c>
      <c r="B1580" s="22" t="s">
        <v>1144</v>
      </c>
      <c r="C1580" s="23">
        <v>104</v>
      </c>
      <c r="D1580" s="22" t="s">
        <v>1048</v>
      </c>
      <c r="E1580" s="24" t="s">
        <v>1196</v>
      </c>
      <c r="F1580" s="72" t="s">
        <v>32</v>
      </c>
      <c r="G1580" s="68">
        <v>0.04</v>
      </c>
      <c r="H1580" s="78">
        <f t="shared" si="72"/>
        <v>16329</v>
      </c>
      <c r="I1580" s="79">
        <v>653.16</v>
      </c>
      <c r="J1580" s="8"/>
      <c r="K1580" s="80"/>
      <c r="L1580" s="80"/>
      <c r="M1580" s="81">
        <f t="shared" si="73"/>
        <v>17415.29</v>
      </c>
      <c r="N1580" s="81">
        <f t="shared" si="74"/>
        <v>696.61</v>
      </c>
    </row>
    <row r="1581" spans="1:14" customFormat="1" ht="30" x14ac:dyDescent="0.25">
      <c r="A1581" s="42">
        <v>1540</v>
      </c>
      <c r="B1581" s="22" t="s">
        <v>1144</v>
      </c>
      <c r="C1581" s="31">
        <v>104.1</v>
      </c>
      <c r="D1581" s="22" t="s">
        <v>1166</v>
      </c>
      <c r="E1581" s="24" t="s">
        <v>1167</v>
      </c>
      <c r="F1581" s="72" t="s">
        <v>964</v>
      </c>
      <c r="G1581" s="69">
        <v>0.4</v>
      </c>
      <c r="H1581" s="78">
        <f t="shared" si="72"/>
        <v>868.25</v>
      </c>
      <c r="I1581" s="79">
        <v>347.3</v>
      </c>
      <c r="J1581" s="8"/>
      <c r="K1581" s="80"/>
      <c r="L1581" s="80"/>
      <c r="M1581" s="81">
        <f t="shared" si="73"/>
        <v>926.01</v>
      </c>
      <c r="N1581" s="81">
        <f t="shared" si="74"/>
        <v>370.4</v>
      </c>
    </row>
    <row r="1582" spans="1:14" customFormat="1" ht="45" x14ac:dyDescent="0.25">
      <c r="A1582" s="42">
        <v>1541</v>
      </c>
      <c r="B1582" s="22" t="s">
        <v>1144</v>
      </c>
      <c r="C1582" s="23">
        <v>105</v>
      </c>
      <c r="D1582" s="22" t="s">
        <v>1054</v>
      </c>
      <c r="E1582" s="24" t="s">
        <v>1122</v>
      </c>
      <c r="F1582" s="72" t="s">
        <v>32</v>
      </c>
      <c r="G1582" s="68">
        <v>0.04</v>
      </c>
      <c r="H1582" s="78">
        <f t="shared" si="72"/>
        <v>5493</v>
      </c>
      <c r="I1582" s="79">
        <v>219.72</v>
      </c>
      <c r="J1582" s="8"/>
      <c r="K1582" s="80"/>
      <c r="L1582" s="80"/>
      <c r="M1582" s="81">
        <f t="shared" si="73"/>
        <v>5858.42</v>
      </c>
      <c r="N1582" s="81">
        <f t="shared" si="74"/>
        <v>234.34</v>
      </c>
    </row>
    <row r="1583" spans="1:14" customFormat="1" ht="30" x14ac:dyDescent="0.25">
      <c r="A1583" s="42">
        <v>1542</v>
      </c>
      <c r="B1583" s="22" t="s">
        <v>1144</v>
      </c>
      <c r="C1583" s="31">
        <v>105.1</v>
      </c>
      <c r="D1583" s="22" t="s">
        <v>1186</v>
      </c>
      <c r="E1583" s="24" t="s">
        <v>1187</v>
      </c>
      <c r="F1583" s="72" t="s">
        <v>1015</v>
      </c>
      <c r="G1583" s="74">
        <v>4.0800000000000003E-3</v>
      </c>
      <c r="H1583" s="78">
        <f t="shared" si="72"/>
        <v>87686.27</v>
      </c>
      <c r="I1583" s="79">
        <v>357.76</v>
      </c>
      <c r="J1583" s="8"/>
      <c r="K1583" s="80"/>
      <c r="L1583" s="80"/>
      <c r="M1583" s="81">
        <f t="shared" si="73"/>
        <v>93519.59</v>
      </c>
      <c r="N1583" s="81">
        <f t="shared" si="74"/>
        <v>381.56</v>
      </c>
    </row>
    <row r="1584" spans="1:14" customFormat="1" ht="45" x14ac:dyDescent="0.25">
      <c r="A1584" s="42">
        <v>1543</v>
      </c>
      <c r="B1584" s="22" t="s">
        <v>1144</v>
      </c>
      <c r="C1584" s="23">
        <v>106</v>
      </c>
      <c r="D1584" s="22" t="s">
        <v>1179</v>
      </c>
      <c r="E1584" s="24" t="s">
        <v>1180</v>
      </c>
      <c r="F1584" s="72" t="s">
        <v>32</v>
      </c>
      <c r="G1584" s="68">
        <v>0.04</v>
      </c>
      <c r="H1584" s="78">
        <f t="shared" si="72"/>
        <v>1884.5</v>
      </c>
      <c r="I1584" s="79">
        <v>75.38</v>
      </c>
      <c r="J1584" s="8"/>
      <c r="K1584" s="80"/>
      <c r="L1584" s="80"/>
      <c r="M1584" s="81">
        <f t="shared" si="73"/>
        <v>2009.87</v>
      </c>
      <c r="N1584" s="81">
        <f t="shared" si="74"/>
        <v>80.39</v>
      </c>
    </row>
    <row r="1585" spans="1:14" customFormat="1" ht="30" x14ac:dyDescent="0.25">
      <c r="A1585" s="42">
        <v>1544</v>
      </c>
      <c r="B1585" s="22" t="s">
        <v>1144</v>
      </c>
      <c r="C1585" s="31">
        <v>106.1</v>
      </c>
      <c r="D1585" s="22" t="s">
        <v>1186</v>
      </c>
      <c r="E1585" s="24" t="s">
        <v>1187</v>
      </c>
      <c r="F1585" s="72" t="s">
        <v>1015</v>
      </c>
      <c r="G1585" s="74">
        <v>4.0800000000000003E-3</v>
      </c>
      <c r="H1585" s="78">
        <f t="shared" si="72"/>
        <v>87686.27</v>
      </c>
      <c r="I1585" s="79">
        <v>357.76</v>
      </c>
      <c r="J1585" s="8"/>
      <c r="K1585" s="80"/>
      <c r="L1585" s="80"/>
      <c r="M1585" s="81">
        <f t="shared" si="73"/>
        <v>93519.59</v>
      </c>
      <c r="N1585" s="81">
        <f t="shared" si="74"/>
        <v>381.56</v>
      </c>
    </row>
    <row r="1586" spans="1:14" customFormat="1" ht="30" x14ac:dyDescent="0.25">
      <c r="A1586" s="42">
        <v>1545</v>
      </c>
      <c r="B1586" s="22" t="s">
        <v>1144</v>
      </c>
      <c r="C1586" s="23">
        <v>107</v>
      </c>
      <c r="D1586" s="22" t="s">
        <v>1048</v>
      </c>
      <c r="E1586" s="24" t="s">
        <v>1196</v>
      </c>
      <c r="F1586" s="72" t="s">
        <v>32</v>
      </c>
      <c r="G1586" s="68">
        <v>0.14000000000000001</v>
      </c>
      <c r="H1586" s="78">
        <f t="shared" si="72"/>
        <v>16316</v>
      </c>
      <c r="I1586" s="79">
        <v>2284.2399999999998</v>
      </c>
      <c r="J1586" s="8"/>
      <c r="K1586" s="80"/>
      <c r="L1586" s="80"/>
      <c r="M1586" s="81">
        <f t="shared" si="73"/>
        <v>17401.419999999998</v>
      </c>
      <c r="N1586" s="81">
        <f t="shared" si="74"/>
        <v>2436.1999999999998</v>
      </c>
    </row>
    <row r="1587" spans="1:14" customFormat="1" ht="15" x14ac:dyDescent="0.25">
      <c r="A1587" s="42">
        <v>1546</v>
      </c>
      <c r="B1587" s="22" t="s">
        <v>1144</v>
      </c>
      <c r="C1587" s="31">
        <v>107.1</v>
      </c>
      <c r="D1587" s="22" t="s">
        <v>1183</v>
      </c>
      <c r="E1587" s="24" t="s">
        <v>1184</v>
      </c>
      <c r="F1587" s="72" t="s">
        <v>964</v>
      </c>
      <c r="G1587" s="69">
        <v>1.4</v>
      </c>
      <c r="H1587" s="78">
        <f t="shared" si="72"/>
        <v>135.84</v>
      </c>
      <c r="I1587" s="79">
        <v>190.18</v>
      </c>
      <c r="J1587" s="8"/>
      <c r="K1587" s="80"/>
      <c r="L1587" s="80"/>
      <c r="M1587" s="81">
        <f t="shared" si="73"/>
        <v>144.88</v>
      </c>
      <c r="N1587" s="81">
        <f t="shared" si="74"/>
        <v>202.83</v>
      </c>
    </row>
    <row r="1588" spans="1:14" customFormat="1" ht="15" x14ac:dyDescent="0.25">
      <c r="A1588" s="42">
        <v>1547</v>
      </c>
      <c r="B1588" s="22" t="s">
        <v>1144</v>
      </c>
      <c r="C1588" s="31">
        <v>107.2</v>
      </c>
      <c r="D1588" s="22" t="s">
        <v>1052</v>
      </c>
      <c r="E1588" s="24" t="s">
        <v>1053</v>
      </c>
      <c r="F1588" s="72" t="s">
        <v>44</v>
      </c>
      <c r="G1588" s="68">
        <v>0.32</v>
      </c>
      <c r="H1588" s="78">
        <f t="shared" ref="H1588:H1651" si="75">I1588/G1588</f>
        <v>237.88</v>
      </c>
      <c r="I1588" s="79">
        <v>76.12</v>
      </c>
      <c r="J1588" s="8"/>
      <c r="K1588" s="80"/>
      <c r="L1588" s="80"/>
      <c r="M1588" s="81">
        <f t="shared" ref="M1588:M1651" si="76">H1588*$J$9*$K$9</f>
        <v>253.7</v>
      </c>
      <c r="N1588" s="81">
        <f t="shared" ref="N1588:N1651" si="77">G1588*M1588</f>
        <v>81.180000000000007</v>
      </c>
    </row>
    <row r="1589" spans="1:14" customFormat="1" ht="45" x14ac:dyDescent="0.25">
      <c r="A1589" s="42">
        <v>1548</v>
      </c>
      <c r="B1589" s="22" t="s">
        <v>1144</v>
      </c>
      <c r="C1589" s="23">
        <v>108</v>
      </c>
      <c r="D1589" s="22" t="s">
        <v>1054</v>
      </c>
      <c r="E1589" s="24" t="s">
        <v>1122</v>
      </c>
      <c r="F1589" s="72" t="s">
        <v>32</v>
      </c>
      <c r="G1589" s="68">
        <v>0.14000000000000001</v>
      </c>
      <c r="H1589" s="78">
        <f t="shared" si="75"/>
        <v>5493.5</v>
      </c>
      <c r="I1589" s="79">
        <v>769.09</v>
      </c>
      <c r="J1589" s="8"/>
      <c r="K1589" s="80"/>
      <c r="L1589" s="80"/>
      <c r="M1589" s="81">
        <f t="shared" si="76"/>
        <v>5858.95</v>
      </c>
      <c r="N1589" s="81">
        <f t="shared" si="77"/>
        <v>820.25</v>
      </c>
    </row>
    <row r="1590" spans="1:14" customFormat="1" ht="30" x14ac:dyDescent="0.25">
      <c r="A1590" s="42">
        <v>1549</v>
      </c>
      <c r="B1590" s="22" t="s">
        <v>1144</v>
      </c>
      <c r="C1590" s="31">
        <v>108.1</v>
      </c>
      <c r="D1590" s="22" t="s">
        <v>1186</v>
      </c>
      <c r="E1590" s="24" t="s">
        <v>1187</v>
      </c>
      <c r="F1590" s="72" t="s">
        <v>1015</v>
      </c>
      <c r="G1590" s="74">
        <v>1.4279999999999999E-2</v>
      </c>
      <c r="H1590" s="78">
        <f t="shared" si="75"/>
        <v>87692.58</v>
      </c>
      <c r="I1590" s="79">
        <v>1252.25</v>
      </c>
      <c r="J1590" s="8"/>
      <c r="K1590" s="80"/>
      <c r="L1590" s="80"/>
      <c r="M1590" s="81">
        <f t="shared" si="76"/>
        <v>93526.32</v>
      </c>
      <c r="N1590" s="81">
        <f t="shared" si="77"/>
        <v>1335.56</v>
      </c>
    </row>
    <row r="1591" spans="1:14" customFormat="1" ht="30" x14ac:dyDescent="0.25">
      <c r="A1591" s="42">
        <v>1550</v>
      </c>
      <c r="B1591" s="22" t="s">
        <v>1144</v>
      </c>
      <c r="C1591" s="23">
        <v>109</v>
      </c>
      <c r="D1591" s="22" t="s">
        <v>1172</v>
      </c>
      <c r="E1591" s="24" t="s">
        <v>1173</v>
      </c>
      <c r="F1591" s="72" t="s">
        <v>32</v>
      </c>
      <c r="G1591" s="68">
        <v>0.02</v>
      </c>
      <c r="H1591" s="78">
        <f t="shared" si="75"/>
        <v>10335</v>
      </c>
      <c r="I1591" s="79">
        <v>206.7</v>
      </c>
      <c r="J1591" s="8"/>
      <c r="K1591" s="80"/>
      <c r="L1591" s="80"/>
      <c r="M1591" s="81">
        <f t="shared" si="76"/>
        <v>11022.53</v>
      </c>
      <c r="N1591" s="81">
        <f t="shared" si="77"/>
        <v>220.45</v>
      </c>
    </row>
    <row r="1592" spans="1:14" customFormat="1" ht="30" x14ac:dyDescent="0.25">
      <c r="A1592" s="42">
        <v>1551</v>
      </c>
      <c r="B1592" s="22" t="s">
        <v>1144</v>
      </c>
      <c r="C1592" s="31">
        <v>109.1</v>
      </c>
      <c r="D1592" s="22" t="s">
        <v>1186</v>
      </c>
      <c r="E1592" s="24" t="s">
        <v>1187</v>
      </c>
      <c r="F1592" s="72" t="s">
        <v>1015</v>
      </c>
      <c r="G1592" s="74">
        <v>2.0400000000000001E-3</v>
      </c>
      <c r="H1592" s="78">
        <f t="shared" si="75"/>
        <v>87700.98</v>
      </c>
      <c r="I1592" s="79">
        <v>178.91</v>
      </c>
      <c r="J1592" s="8"/>
      <c r="K1592" s="80"/>
      <c r="L1592" s="80"/>
      <c r="M1592" s="81">
        <f t="shared" si="76"/>
        <v>93535.28</v>
      </c>
      <c r="N1592" s="81">
        <f t="shared" si="77"/>
        <v>190.81</v>
      </c>
    </row>
    <row r="1593" spans="1:14" customFormat="1" ht="30" x14ac:dyDescent="0.25">
      <c r="A1593" s="42">
        <v>1552</v>
      </c>
      <c r="B1593" s="22" t="s">
        <v>1144</v>
      </c>
      <c r="C1593" s="23">
        <v>110</v>
      </c>
      <c r="D1593" s="22" t="s">
        <v>1048</v>
      </c>
      <c r="E1593" s="24" t="s">
        <v>1209</v>
      </c>
      <c r="F1593" s="72" t="s">
        <v>32</v>
      </c>
      <c r="G1593" s="68">
        <v>0.05</v>
      </c>
      <c r="H1593" s="78">
        <f t="shared" si="75"/>
        <v>16311.8</v>
      </c>
      <c r="I1593" s="79">
        <v>815.59</v>
      </c>
      <c r="J1593" s="8"/>
      <c r="K1593" s="80"/>
      <c r="L1593" s="80"/>
      <c r="M1593" s="81">
        <f t="shared" si="76"/>
        <v>17396.939999999999</v>
      </c>
      <c r="N1593" s="81">
        <f t="shared" si="77"/>
        <v>869.85</v>
      </c>
    </row>
    <row r="1594" spans="1:14" customFormat="1" ht="15" x14ac:dyDescent="0.25">
      <c r="A1594" s="42">
        <v>1553</v>
      </c>
      <c r="B1594" s="22" t="s">
        <v>1144</v>
      </c>
      <c r="C1594" s="31">
        <v>110.1</v>
      </c>
      <c r="D1594" s="22" t="s">
        <v>1175</v>
      </c>
      <c r="E1594" s="24" t="s">
        <v>1176</v>
      </c>
      <c r="F1594" s="72" t="s">
        <v>964</v>
      </c>
      <c r="G1594" s="69">
        <v>0.5</v>
      </c>
      <c r="H1594" s="78">
        <f t="shared" si="75"/>
        <v>353.7</v>
      </c>
      <c r="I1594" s="79">
        <v>176.85</v>
      </c>
      <c r="J1594" s="8"/>
      <c r="K1594" s="80"/>
      <c r="L1594" s="80"/>
      <c r="M1594" s="81">
        <f t="shared" si="76"/>
        <v>377.23</v>
      </c>
      <c r="N1594" s="81">
        <f t="shared" si="77"/>
        <v>188.62</v>
      </c>
    </row>
    <row r="1595" spans="1:14" customFormat="1" ht="45" x14ac:dyDescent="0.25">
      <c r="A1595" s="42">
        <v>1554</v>
      </c>
      <c r="B1595" s="22" t="s">
        <v>1144</v>
      </c>
      <c r="C1595" s="23">
        <v>111</v>
      </c>
      <c r="D1595" s="22" t="s">
        <v>1054</v>
      </c>
      <c r="E1595" s="24" t="s">
        <v>1122</v>
      </c>
      <c r="F1595" s="72" t="s">
        <v>32</v>
      </c>
      <c r="G1595" s="68">
        <v>0.05</v>
      </c>
      <c r="H1595" s="78">
        <f t="shared" si="75"/>
        <v>5481.2</v>
      </c>
      <c r="I1595" s="79">
        <v>274.06</v>
      </c>
      <c r="J1595" s="8"/>
      <c r="K1595" s="80"/>
      <c r="L1595" s="80"/>
      <c r="M1595" s="81">
        <f t="shared" si="76"/>
        <v>5845.84</v>
      </c>
      <c r="N1595" s="81">
        <f t="shared" si="77"/>
        <v>292.29000000000002</v>
      </c>
    </row>
    <row r="1596" spans="1:14" customFormat="1" ht="45" x14ac:dyDescent="0.25">
      <c r="A1596" s="42">
        <v>1555</v>
      </c>
      <c r="B1596" s="22" t="s">
        <v>1144</v>
      </c>
      <c r="C1596" s="23">
        <v>112</v>
      </c>
      <c r="D1596" s="22" t="s">
        <v>1179</v>
      </c>
      <c r="E1596" s="24" t="s">
        <v>1180</v>
      </c>
      <c r="F1596" s="72" t="s">
        <v>32</v>
      </c>
      <c r="G1596" s="68">
        <v>0.15</v>
      </c>
      <c r="H1596" s="78">
        <f t="shared" si="75"/>
        <v>1898.13</v>
      </c>
      <c r="I1596" s="79">
        <v>284.72000000000003</v>
      </c>
      <c r="J1596" s="8"/>
      <c r="K1596" s="80"/>
      <c r="L1596" s="80"/>
      <c r="M1596" s="81">
        <f t="shared" si="76"/>
        <v>2024.4</v>
      </c>
      <c r="N1596" s="81">
        <f t="shared" si="77"/>
        <v>303.66000000000003</v>
      </c>
    </row>
    <row r="1597" spans="1:14" customFormat="1" ht="45" x14ac:dyDescent="0.25">
      <c r="A1597" s="42">
        <v>1556</v>
      </c>
      <c r="B1597" s="22" t="s">
        <v>1144</v>
      </c>
      <c r="C1597" s="23">
        <v>113</v>
      </c>
      <c r="D1597" s="22" t="s">
        <v>1164</v>
      </c>
      <c r="E1597" s="24" t="s">
        <v>1181</v>
      </c>
      <c r="F1597" s="72" t="s">
        <v>32</v>
      </c>
      <c r="G1597" s="68">
        <v>7.0000000000000007E-2</v>
      </c>
      <c r="H1597" s="78">
        <f t="shared" si="75"/>
        <v>32685.86</v>
      </c>
      <c r="I1597" s="79">
        <v>2288.0100000000002</v>
      </c>
      <c r="J1597" s="8"/>
      <c r="K1597" s="80"/>
      <c r="L1597" s="80"/>
      <c r="M1597" s="81">
        <f t="shared" si="76"/>
        <v>34860.28</v>
      </c>
      <c r="N1597" s="81">
        <f t="shared" si="77"/>
        <v>2440.2199999999998</v>
      </c>
    </row>
    <row r="1598" spans="1:14" customFormat="1" ht="30" x14ac:dyDescent="0.25">
      <c r="A1598" s="42">
        <v>1557</v>
      </c>
      <c r="B1598" s="22" t="s">
        <v>1144</v>
      </c>
      <c r="C1598" s="31">
        <v>113.1</v>
      </c>
      <c r="D1598" s="22" t="s">
        <v>1192</v>
      </c>
      <c r="E1598" s="24" t="s">
        <v>1193</v>
      </c>
      <c r="F1598" s="72" t="s">
        <v>964</v>
      </c>
      <c r="G1598" s="69">
        <v>0.7</v>
      </c>
      <c r="H1598" s="78">
        <f t="shared" si="75"/>
        <v>733.04</v>
      </c>
      <c r="I1598" s="79">
        <v>513.13</v>
      </c>
      <c r="J1598" s="8"/>
      <c r="K1598" s="80"/>
      <c r="L1598" s="80"/>
      <c r="M1598" s="81">
        <f t="shared" si="76"/>
        <v>781.81</v>
      </c>
      <c r="N1598" s="81">
        <f t="shared" si="77"/>
        <v>547.27</v>
      </c>
    </row>
    <row r="1599" spans="1:14" customFormat="1" ht="45" x14ac:dyDescent="0.25">
      <c r="A1599" s="42">
        <v>1558</v>
      </c>
      <c r="B1599" s="22" t="s">
        <v>1144</v>
      </c>
      <c r="C1599" s="23">
        <v>114</v>
      </c>
      <c r="D1599" s="22" t="s">
        <v>1054</v>
      </c>
      <c r="E1599" s="24" t="s">
        <v>1122</v>
      </c>
      <c r="F1599" s="72" t="s">
        <v>32</v>
      </c>
      <c r="G1599" s="68">
        <v>7.0000000000000007E-2</v>
      </c>
      <c r="H1599" s="78">
        <f t="shared" si="75"/>
        <v>5493.14</v>
      </c>
      <c r="I1599" s="79">
        <v>384.52</v>
      </c>
      <c r="J1599" s="8"/>
      <c r="K1599" s="80"/>
      <c r="L1599" s="80"/>
      <c r="M1599" s="81">
        <f t="shared" si="76"/>
        <v>5858.57</v>
      </c>
      <c r="N1599" s="81">
        <f t="shared" si="77"/>
        <v>410.1</v>
      </c>
    </row>
    <row r="1600" spans="1:14" customFormat="1" ht="45" x14ac:dyDescent="0.25">
      <c r="A1600" s="42">
        <v>1559</v>
      </c>
      <c r="B1600" s="22" t="s">
        <v>1144</v>
      </c>
      <c r="C1600" s="23">
        <v>115</v>
      </c>
      <c r="D1600" s="22" t="s">
        <v>1179</v>
      </c>
      <c r="E1600" s="24" t="s">
        <v>1180</v>
      </c>
      <c r="F1600" s="72" t="s">
        <v>32</v>
      </c>
      <c r="G1600" s="68">
        <v>0.21</v>
      </c>
      <c r="H1600" s="78">
        <f t="shared" si="75"/>
        <v>1898.67</v>
      </c>
      <c r="I1600" s="79">
        <v>398.72</v>
      </c>
      <c r="J1600" s="8"/>
      <c r="K1600" s="80"/>
      <c r="L1600" s="80"/>
      <c r="M1600" s="81">
        <f t="shared" si="76"/>
        <v>2024.98</v>
      </c>
      <c r="N1600" s="81">
        <f t="shared" si="77"/>
        <v>425.25</v>
      </c>
    </row>
    <row r="1601" spans="1:14" customFormat="1" ht="45" x14ac:dyDescent="0.25">
      <c r="A1601" s="42">
        <v>1560</v>
      </c>
      <c r="B1601" s="22" t="s">
        <v>1144</v>
      </c>
      <c r="C1601" s="23">
        <v>116</v>
      </c>
      <c r="D1601" s="22" t="s">
        <v>1054</v>
      </c>
      <c r="E1601" s="24" t="s">
        <v>1122</v>
      </c>
      <c r="F1601" s="72" t="s">
        <v>32</v>
      </c>
      <c r="G1601" s="68">
        <v>0.11</v>
      </c>
      <c r="H1601" s="78">
        <f t="shared" si="75"/>
        <v>5494</v>
      </c>
      <c r="I1601" s="79">
        <v>604.34</v>
      </c>
      <c r="J1601" s="8"/>
      <c r="K1601" s="80"/>
      <c r="L1601" s="80"/>
      <c r="M1601" s="81">
        <f t="shared" si="76"/>
        <v>5859.49</v>
      </c>
      <c r="N1601" s="81">
        <f t="shared" si="77"/>
        <v>644.54</v>
      </c>
    </row>
    <row r="1602" spans="1:14" customFormat="1" ht="30" x14ac:dyDescent="0.25">
      <c r="A1602" s="42">
        <v>1561</v>
      </c>
      <c r="B1602" s="22" t="s">
        <v>1144</v>
      </c>
      <c r="C1602" s="31">
        <v>116.1</v>
      </c>
      <c r="D1602" s="22" t="s">
        <v>1192</v>
      </c>
      <c r="E1602" s="24" t="s">
        <v>1193</v>
      </c>
      <c r="F1602" s="72" t="s">
        <v>964</v>
      </c>
      <c r="G1602" s="69">
        <v>1.1000000000000001</v>
      </c>
      <c r="H1602" s="78">
        <f t="shared" si="75"/>
        <v>733.05</v>
      </c>
      <c r="I1602" s="79">
        <v>806.35</v>
      </c>
      <c r="J1602" s="8"/>
      <c r="K1602" s="80"/>
      <c r="L1602" s="80"/>
      <c r="M1602" s="81">
        <f t="shared" si="76"/>
        <v>781.82</v>
      </c>
      <c r="N1602" s="81">
        <f t="shared" si="77"/>
        <v>860</v>
      </c>
    </row>
    <row r="1603" spans="1:14" customFormat="1" ht="45" x14ac:dyDescent="0.25">
      <c r="A1603" s="42">
        <v>1562</v>
      </c>
      <c r="B1603" s="22" t="s">
        <v>1144</v>
      </c>
      <c r="C1603" s="23">
        <v>117</v>
      </c>
      <c r="D1603" s="22" t="s">
        <v>1179</v>
      </c>
      <c r="E1603" s="24" t="s">
        <v>1180</v>
      </c>
      <c r="F1603" s="72" t="s">
        <v>32</v>
      </c>
      <c r="G1603" s="68">
        <v>0.33</v>
      </c>
      <c r="H1603" s="78">
        <f t="shared" si="75"/>
        <v>1894.91</v>
      </c>
      <c r="I1603" s="79">
        <v>625.32000000000005</v>
      </c>
      <c r="J1603" s="8"/>
      <c r="K1603" s="80"/>
      <c r="L1603" s="80"/>
      <c r="M1603" s="81">
        <f t="shared" si="76"/>
        <v>2020.97</v>
      </c>
      <c r="N1603" s="81">
        <f t="shared" si="77"/>
        <v>666.92</v>
      </c>
    </row>
    <row r="1604" spans="1:14" customFormat="1" ht="30" x14ac:dyDescent="0.25">
      <c r="A1604" s="42">
        <v>1563</v>
      </c>
      <c r="B1604" s="22" t="s">
        <v>1144</v>
      </c>
      <c r="C1604" s="23">
        <v>118</v>
      </c>
      <c r="D1604" s="22" t="s">
        <v>1168</v>
      </c>
      <c r="E1604" s="24" t="s">
        <v>1170</v>
      </c>
      <c r="F1604" s="72" t="s">
        <v>32</v>
      </c>
      <c r="G1604" s="68">
        <v>0.11</v>
      </c>
      <c r="H1604" s="78">
        <f t="shared" si="75"/>
        <v>12958.82</v>
      </c>
      <c r="I1604" s="79">
        <v>1425.47</v>
      </c>
      <c r="J1604" s="8"/>
      <c r="K1604" s="80"/>
      <c r="L1604" s="80"/>
      <c r="M1604" s="81">
        <f t="shared" si="76"/>
        <v>13820.9</v>
      </c>
      <c r="N1604" s="81">
        <f t="shared" si="77"/>
        <v>1520.3</v>
      </c>
    </row>
    <row r="1605" spans="1:14" customFormat="1" ht="45" x14ac:dyDescent="0.25">
      <c r="A1605" s="42">
        <v>1564</v>
      </c>
      <c r="B1605" s="22" t="s">
        <v>1144</v>
      </c>
      <c r="C1605" s="23">
        <v>119</v>
      </c>
      <c r="D1605" s="22" t="s">
        <v>1054</v>
      </c>
      <c r="E1605" s="24" t="s">
        <v>1122</v>
      </c>
      <c r="F1605" s="72" t="s">
        <v>32</v>
      </c>
      <c r="G1605" s="68">
        <v>0.47</v>
      </c>
      <c r="H1605" s="78">
        <f t="shared" si="75"/>
        <v>5493.62</v>
      </c>
      <c r="I1605" s="79">
        <v>2582</v>
      </c>
      <c r="J1605" s="8"/>
      <c r="K1605" s="80"/>
      <c r="L1605" s="80"/>
      <c r="M1605" s="81">
        <f t="shared" si="76"/>
        <v>5859.08</v>
      </c>
      <c r="N1605" s="81">
        <f t="shared" si="77"/>
        <v>2753.77</v>
      </c>
    </row>
    <row r="1606" spans="1:14" customFormat="1" ht="30" x14ac:dyDescent="0.25">
      <c r="A1606" s="42">
        <v>1565</v>
      </c>
      <c r="B1606" s="22" t="s">
        <v>1144</v>
      </c>
      <c r="C1606" s="31">
        <v>119.1</v>
      </c>
      <c r="D1606" s="22" t="s">
        <v>1192</v>
      </c>
      <c r="E1606" s="24" t="s">
        <v>1193</v>
      </c>
      <c r="F1606" s="72" t="s">
        <v>964</v>
      </c>
      <c r="G1606" s="69">
        <v>4.7</v>
      </c>
      <c r="H1606" s="78">
        <f t="shared" si="75"/>
        <v>733.05</v>
      </c>
      <c r="I1606" s="79">
        <v>3445.32</v>
      </c>
      <c r="J1606" s="8"/>
      <c r="K1606" s="80"/>
      <c r="L1606" s="80"/>
      <c r="M1606" s="81">
        <f t="shared" si="76"/>
        <v>781.82</v>
      </c>
      <c r="N1606" s="81">
        <f t="shared" si="77"/>
        <v>3674.55</v>
      </c>
    </row>
    <row r="1607" spans="1:14" customFormat="1" ht="45" x14ac:dyDescent="0.25">
      <c r="A1607" s="42">
        <v>1566</v>
      </c>
      <c r="B1607" s="22" t="s">
        <v>1144</v>
      </c>
      <c r="C1607" s="23">
        <v>120</v>
      </c>
      <c r="D1607" s="22" t="s">
        <v>1179</v>
      </c>
      <c r="E1607" s="24" t="s">
        <v>1180</v>
      </c>
      <c r="F1607" s="72" t="s">
        <v>32</v>
      </c>
      <c r="G1607" s="68">
        <v>1.41</v>
      </c>
      <c r="H1607" s="78">
        <f t="shared" si="75"/>
        <v>1895.89</v>
      </c>
      <c r="I1607" s="79">
        <v>2673.2</v>
      </c>
      <c r="J1607" s="8"/>
      <c r="K1607" s="80"/>
      <c r="L1607" s="80"/>
      <c r="M1607" s="81">
        <f t="shared" si="76"/>
        <v>2022.01</v>
      </c>
      <c r="N1607" s="81">
        <f t="shared" si="77"/>
        <v>2851.03</v>
      </c>
    </row>
    <row r="1608" spans="1:14" customFormat="1" ht="30" x14ac:dyDescent="0.25">
      <c r="A1608" s="42">
        <v>1567</v>
      </c>
      <c r="B1608" s="22" t="s">
        <v>1144</v>
      </c>
      <c r="C1608" s="23">
        <v>121</v>
      </c>
      <c r="D1608" s="22" t="s">
        <v>1168</v>
      </c>
      <c r="E1608" s="24" t="s">
        <v>1170</v>
      </c>
      <c r="F1608" s="72" t="s">
        <v>32</v>
      </c>
      <c r="G1608" s="68">
        <v>0.47</v>
      </c>
      <c r="H1608" s="78">
        <f t="shared" si="75"/>
        <v>12961.21</v>
      </c>
      <c r="I1608" s="79">
        <v>6091.77</v>
      </c>
      <c r="J1608" s="8"/>
      <c r="K1608" s="80"/>
      <c r="L1608" s="80"/>
      <c r="M1608" s="81">
        <f t="shared" si="76"/>
        <v>13823.45</v>
      </c>
      <c r="N1608" s="81">
        <f t="shared" si="77"/>
        <v>6497.02</v>
      </c>
    </row>
    <row r="1609" spans="1:14" customFormat="1" ht="30" x14ac:dyDescent="0.25">
      <c r="A1609" s="42">
        <v>1568</v>
      </c>
      <c r="B1609" s="22" t="s">
        <v>1144</v>
      </c>
      <c r="C1609" s="23">
        <v>122</v>
      </c>
      <c r="D1609" s="22" t="s">
        <v>1048</v>
      </c>
      <c r="E1609" s="24" t="s">
        <v>1196</v>
      </c>
      <c r="F1609" s="72" t="s">
        <v>32</v>
      </c>
      <c r="G1609" s="68">
        <v>0.04</v>
      </c>
      <c r="H1609" s="78">
        <f t="shared" si="75"/>
        <v>16329</v>
      </c>
      <c r="I1609" s="79">
        <v>653.16</v>
      </c>
      <c r="J1609" s="8"/>
      <c r="K1609" s="80"/>
      <c r="L1609" s="80"/>
      <c r="M1609" s="81">
        <f t="shared" si="76"/>
        <v>17415.29</v>
      </c>
      <c r="N1609" s="81">
        <f t="shared" si="77"/>
        <v>696.61</v>
      </c>
    </row>
    <row r="1610" spans="1:14" customFormat="1" ht="30" x14ac:dyDescent="0.25">
      <c r="A1610" s="42">
        <v>1569</v>
      </c>
      <c r="B1610" s="22" t="s">
        <v>1144</v>
      </c>
      <c r="C1610" s="31">
        <v>122.1</v>
      </c>
      <c r="D1610" s="22" t="s">
        <v>1192</v>
      </c>
      <c r="E1610" s="24" t="s">
        <v>1193</v>
      </c>
      <c r="F1610" s="72" t="s">
        <v>964</v>
      </c>
      <c r="G1610" s="69">
        <v>0.4</v>
      </c>
      <c r="H1610" s="78">
        <f t="shared" si="75"/>
        <v>733.05</v>
      </c>
      <c r="I1610" s="79">
        <v>293.22000000000003</v>
      </c>
      <c r="J1610" s="8"/>
      <c r="K1610" s="80"/>
      <c r="L1610" s="80"/>
      <c r="M1610" s="81">
        <f t="shared" si="76"/>
        <v>781.82</v>
      </c>
      <c r="N1610" s="81">
        <f t="shared" si="77"/>
        <v>312.73</v>
      </c>
    </row>
    <row r="1611" spans="1:14" customFormat="1" ht="60" x14ac:dyDescent="0.25">
      <c r="A1611" s="42">
        <v>1570</v>
      </c>
      <c r="B1611" s="22" t="s">
        <v>1144</v>
      </c>
      <c r="C1611" s="23">
        <v>123</v>
      </c>
      <c r="D1611" s="22" t="s">
        <v>1054</v>
      </c>
      <c r="E1611" s="24" t="s">
        <v>1185</v>
      </c>
      <c r="F1611" s="72" t="s">
        <v>32</v>
      </c>
      <c r="G1611" s="68">
        <v>0.04</v>
      </c>
      <c r="H1611" s="78">
        <f t="shared" si="75"/>
        <v>5493</v>
      </c>
      <c r="I1611" s="79">
        <v>219.72</v>
      </c>
      <c r="J1611" s="8"/>
      <c r="K1611" s="80"/>
      <c r="L1611" s="80"/>
      <c r="M1611" s="81">
        <f t="shared" si="76"/>
        <v>5858.42</v>
      </c>
      <c r="N1611" s="81">
        <f t="shared" si="77"/>
        <v>234.34</v>
      </c>
    </row>
    <row r="1612" spans="1:14" customFormat="1" ht="45" x14ac:dyDescent="0.25">
      <c r="A1612" s="42">
        <v>1571</v>
      </c>
      <c r="B1612" s="22" t="s">
        <v>1144</v>
      </c>
      <c r="C1612" s="23">
        <v>124</v>
      </c>
      <c r="D1612" s="22" t="s">
        <v>1179</v>
      </c>
      <c r="E1612" s="24" t="s">
        <v>1180</v>
      </c>
      <c r="F1612" s="72" t="s">
        <v>32</v>
      </c>
      <c r="G1612" s="68">
        <v>0.12</v>
      </c>
      <c r="H1612" s="78">
        <f t="shared" si="75"/>
        <v>1894.08</v>
      </c>
      <c r="I1612" s="79">
        <v>227.29</v>
      </c>
      <c r="J1612" s="8"/>
      <c r="K1612" s="80"/>
      <c r="L1612" s="80"/>
      <c r="M1612" s="81">
        <f t="shared" si="76"/>
        <v>2020.08</v>
      </c>
      <c r="N1612" s="81">
        <f t="shared" si="77"/>
        <v>242.41</v>
      </c>
    </row>
    <row r="1613" spans="1:14" customFormat="1" ht="30" x14ac:dyDescent="0.25">
      <c r="A1613" s="42">
        <v>1572</v>
      </c>
      <c r="B1613" s="22" t="s">
        <v>1144</v>
      </c>
      <c r="C1613" s="23">
        <v>125</v>
      </c>
      <c r="D1613" s="22" t="s">
        <v>1048</v>
      </c>
      <c r="E1613" s="24" t="s">
        <v>1196</v>
      </c>
      <c r="F1613" s="72" t="s">
        <v>32</v>
      </c>
      <c r="G1613" s="69">
        <v>0.1</v>
      </c>
      <c r="H1613" s="78">
        <f t="shared" si="75"/>
        <v>16310.9</v>
      </c>
      <c r="I1613" s="79">
        <v>1631.09</v>
      </c>
      <c r="J1613" s="8"/>
      <c r="K1613" s="80"/>
      <c r="L1613" s="80"/>
      <c r="M1613" s="81">
        <f t="shared" si="76"/>
        <v>17395.98</v>
      </c>
      <c r="N1613" s="81">
        <f t="shared" si="77"/>
        <v>1739.6</v>
      </c>
    </row>
    <row r="1614" spans="1:14" customFormat="1" ht="15" x14ac:dyDescent="0.25">
      <c r="A1614" s="42">
        <v>1573</v>
      </c>
      <c r="B1614" s="22" t="s">
        <v>1144</v>
      </c>
      <c r="C1614" s="31">
        <v>125.1</v>
      </c>
      <c r="D1614" s="22" t="s">
        <v>1175</v>
      </c>
      <c r="E1614" s="24" t="s">
        <v>1176</v>
      </c>
      <c r="F1614" s="72" t="s">
        <v>964</v>
      </c>
      <c r="G1614" s="71">
        <v>1</v>
      </c>
      <c r="H1614" s="78">
        <f t="shared" si="75"/>
        <v>353.69</v>
      </c>
      <c r="I1614" s="79">
        <v>353.69</v>
      </c>
      <c r="J1614" s="8"/>
      <c r="K1614" s="80"/>
      <c r="L1614" s="80"/>
      <c r="M1614" s="81">
        <f t="shared" si="76"/>
        <v>377.22</v>
      </c>
      <c r="N1614" s="81">
        <f t="shared" si="77"/>
        <v>377.22</v>
      </c>
    </row>
    <row r="1615" spans="1:14" customFormat="1" ht="15" x14ac:dyDescent="0.25">
      <c r="A1615" s="42">
        <v>1574</v>
      </c>
      <c r="B1615" s="22" t="s">
        <v>1144</v>
      </c>
      <c r="C1615" s="31">
        <v>125.2</v>
      </c>
      <c r="D1615" s="22" t="s">
        <v>1194</v>
      </c>
      <c r="E1615" s="24" t="s">
        <v>1195</v>
      </c>
      <c r="F1615" s="72" t="s">
        <v>44</v>
      </c>
      <c r="G1615" s="68">
        <v>0.15</v>
      </c>
      <c r="H1615" s="78">
        <f t="shared" si="75"/>
        <v>851.33</v>
      </c>
      <c r="I1615" s="79">
        <v>127.7</v>
      </c>
      <c r="J1615" s="8"/>
      <c r="K1615" s="80"/>
      <c r="L1615" s="80"/>
      <c r="M1615" s="81">
        <f t="shared" si="76"/>
        <v>907.96</v>
      </c>
      <c r="N1615" s="81">
        <f t="shared" si="77"/>
        <v>136.19</v>
      </c>
    </row>
    <row r="1616" spans="1:14" customFormat="1" ht="60" x14ac:dyDescent="0.25">
      <c r="A1616" s="42">
        <v>1575</v>
      </c>
      <c r="B1616" s="22" t="s">
        <v>1144</v>
      </c>
      <c r="C1616" s="23">
        <v>126</v>
      </c>
      <c r="D1616" s="22" t="s">
        <v>1054</v>
      </c>
      <c r="E1616" s="24" t="s">
        <v>1185</v>
      </c>
      <c r="F1616" s="72" t="s">
        <v>32</v>
      </c>
      <c r="G1616" s="69">
        <v>0.1</v>
      </c>
      <c r="H1616" s="78">
        <f t="shared" si="75"/>
        <v>5493</v>
      </c>
      <c r="I1616" s="79">
        <v>549.29999999999995</v>
      </c>
      <c r="J1616" s="8"/>
      <c r="K1616" s="80"/>
      <c r="L1616" s="80"/>
      <c r="M1616" s="81">
        <f t="shared" si="76"/>
        <v>5858.42</v>
      </c>
      <c r="N1616" s="81">
        <f t="shared" si="77"/>
        <v>585.84</v>
      </c>
    </row>
    <row r="1617" spans="1:14" customFormat="1" ht="45" x14ac:dyDescent="0.25">
      <c r="A1617" s="42">
        <v>1576</v>
      </c>
      <c r="B1617" s="22" t="s">
        <v>1144</v>
      </c>
      <c r="C1617" s="23">
        <v>127</v>
      </c>
      <c r="D1617" s="22" t="s">
        <v>1179</v>
      </c>
      <c r="E1617" s="24" t="s">
        <v>1180</v>
      </c>
      <c r="F1617" s="72" t="s">
        <v>32</v>
      </c>
      <c r="G1617" s="69">
        <v>0.3</v>
      </c>
      <c r="H1617" s="78">
        <f t="shared" si="75"/>
        <v>1896.63</v>
      </c>
      <c r="I1617" s="79">
        <v>568.99</v>
      </c>
      <c r="J1617" s="8"/>
      <c r="K1617" s="80"/>
      <c r="L1617" s="80"/>
      <c r="M1617" s="81">
        <f t="shared" si="76"/>
        <v>2022.8</v>
      </c>
      <c r="N1617" s="81">
        <f t="shared" si="77"/>
        <v>606.84</v>
      </c>
    </row>
    <row r="1618" spans="1:14" customFormat="1" ht="30" x14ac:dyDescent="0.25">
      <c r="A1618" s="42">
        <v>1577</v>
      </c>
      <c r="B1618" s="22" t="s">
        <v>1144</v>
      </c>
      <c r="C1618" s="23">
        <v>128</v>
      </c>
      <c r="D1618" s="22" t="s">
        <v>1172</v>
      </c>
      <c r="E1618" s="24" t="s">
        <v>1173</v>
      </c>
      <c r="F1618" s="72" t="s">
        <v>32</v>
      </c>
      <c r="G1618" s="68">
        <v>0.04</v>
      </c>
      <c r="H1618" s="78">
        <f t="shared" si="75"/>
        <v>10307</v>
      </c>
      <c r="I1618" s="79">
        <v>412.28</v>
      </c>
      <c r="J1618" s="8"/>
      <c r="K1618" s="80"/>
      <c r="L1618" s="80"/>
      <c r="M1618" s="81">
        <f t="shared" si="76"/>
        <v>10992.67</v>
      </c>
      <c r="N1618" s="81">
        <f t="shared" si="77"/>
        <v>439.71</v>
      </c>
    </row>
    <row r="1619" spans="1:14" customFormat="1" ht="15" x14ac:dyDescent="0.25">
      <c r="A1619" s="42">
        <v>1578</v>
      </c>
      <c r="B1619" s="22" t="s">
        <v>1144</v>
      </c>
      <c r="C1619" s="31">
        <v>128.1</v>
      </c>
      <c r="D1619" s="22" t="s">
        <v>1197</v>
      </c>
      <c r="E1619" s="24" t="s">
        <v>1198</v>
      </c>
      <c r="F1619" s="72" t="s">
        <v>814</v>
      </c>
      <c r="G1619" s="69">
        <v>0.6</v>
      </c>
      <c r="H1619" s="78">
        <f t="shared" si="75"/>
        <v>282.33</v>
      </c>
      <c r="I1619" s="79">
        <v>169.4</v>
      </c>
      <c r="J1619" s="8"/>
      <c r="K1619" s="80"/>
      <c r="L1619" s="80"/>
      <c r="M1619" s="81">
        <f t="shared" si="76"/>
        <v>301.11</v>
      </c>
      <c r="N1619" s="81">
        <f t="shared" si="77"/>
        <v>180.67</v>
      </c>
    </row>
    <row r="1620" spans="1:14" customFormat="1" ht="15" x14ac:dyDescent="0.25">
      <c r="A1620" s="42">
        <v>1579</v>
      </c>
      <c r="B1620" s="22" t="s">
        <v>1144</v>
      </c>
      <c r="C1620" s="31">
        <v>128.19999999999999</v>
      </c>
      <c r="D1620" s="22" t="s">
        <v>1199</v>
      </c>
      <c r="E1620" s="24" t="s">
        <v>1200</v>
      </c>
      <c r="F1620" s="72" t="s">
        <v>814</v>
      </c>
      <c r="G1620" s="69">
        <v>0.2</v>
      </c>
      <c r="H1620" s="78">
        <f t="shared" si="75"/>
        <v>498.9</v>
      </c>
      <c r="I1620" s="79">
        <v>99.78</v>
      </c>
      <c r="J1620" s="8"/>
      <c r="K1620" s="80"/>
      <c r="L1620" s="80"/>
      <c r="M1620" s="81">
        <f t="shared" si="76"/>
        <v>532.09</v>
      </c>
      <c r="N1620" s="81">
        <f t="shared" si="77"/>
        <v>106.42</v>
      </c>
    </row>
    <row r="1621" spans="1:14" customFormat="1" ht="15" x14ac:dyDescent="0.25">
      <c r="A1621" s="42">
        <v>1580</v>
      </c>
      <c r="B1621" s="22" t="s">
        <v>1144</v>
      </c>
      <c r="C1621" s="31">
        <v>128.30000000000001</v>
      </c>
      <c r="D1621" s="22" t="s">
        <v>1210</v>
      </c>
      <c r="E1621" s="24" t="s">
        <v>1202</v>
      </c>
      <c r="F1621" s="72" t="s">
        <v>156</v>
      </c>
      <c r="G1621" s="71">
        <v>24</v>
      </c>
      <c r="H1621" s="78">
        <f t="shared" si="75"/>
        <v>188.7</v>
      </c>
      <c r="I1621" s="79">
        <v>4528.7700000000004</v>
      </c>
      <c r="J1621" s="8"/>
      <c r="K1621" s="80"/>
      <c r="L1621" s="80"/>
      <c r="M1621" s="81">
        <f t="shared" si="76"/>
        <v>201.25</v>
      </c>
      <c r="N1621" s="81">
        <f t="shared" si="77"/>
        <v>4830</v>
      </c>
    </row>
    <row r="1622" spans="1:14" customFormat="1" ht="15" x14ac:dyDescent="0.25">
      <c r="A1622" s="42">
        <v>1581</v>
      </c>
      <c r="B1622" s="22" t="s">
        <v>1144</v>
      </c>
      <c r="C1622" s="31">
        <v>128.4</v>
      </c>
      <c r="D1622" s="22" t="s">
        <v>1211</v>
      </c>
      <c r="E1622" s="24" t="s">
        <v>1204</v>
      </c>
      <c r="F1622" s="72" t="s">
        <v>156</v>
      </c>
      <c r="G1622" s="71">
        <v>24</v>
      </c>
      <c r="H1622" s="78">
        <f t="shared" si="75"/>
        <v>203.04</v>
      </c>
      <c r="I1622" s="79">
        <v>4873.0200000000004</v>
      </c>
      <c r="J1622" s="8"/>
      <c r="K1622" s="80"/>
      <c r="L1622" s="80"/>
      <c r="M1622" s="81">
        <f t="shared" si="76"/>
        <v>216.55</v>
      </c>
      <c r="N1622" s="81">
        <f t="shared" si="77"/>
        <v>5197.2</v>
      </c>
    </row>
    <row r="1623" spans="1:14" customFormat="1" ht="15" x14ac:dyDescent="0.25">
      <c r="A1623" s="48"/>
      <c r="B1623" s="48"/>
      <c r="C1623" s="48"/>
      <c r="D1623" s="48"/>
      <c r="E1623" s="46" t="s">
        <v>45</v>
      </c>
      <c r="F1623" s="91"/>
      <c r="G1623" s="91"/>
      <c r="H1623" s="94"/>
      <c r="I1623" s="91"/>
      <c r="J1623" s="95"/>
      <c r="K1623" s="85"/>
      <c r="L1623" s="85"/>
      <c r="M1623" s="87"/>
      <c r="N1623" s="87">
        <f>SUM(N1385:N1622)</f>
        <v>585922.22</v>
      </c>
    </row>
    <row r="1624" spans="1:14" customFormat="1" ht="18" customHeight="1" x14ac:dyDescent="0.25">
      <c r="A1624" s="44"/>
      <c r="B1624" s="44"/>
      <c r="C1624" s="44"/>
      <c r="D1624" s="44"/>
      <c r="E1624" s="10" t="s">
        <v>1212</v>
      </c>
      <c r="F1624" s="90"/>
      <c r="G1624" s="67"/>
      <c r="H1624" s="92"/>
      <c r="I1624" s="88"/>
      <c r="J1624" s="89"/>
      <c r="K1624" s="90"/>
      <c r="L1624" s="90"/>
      <c r="M1624" s="93"/>
      <c r="N1624" s="93"/>
    </row>
    <row r="1625" spans="1:14" customFormat="1" ht="45" x14ac:dyDescent="0.25">
      <c r="A1625" s="42">
        <v>1582</v>
      </c>
      <c r="B1625" s="22" t="s">
        <v>1213</v>
      </c>
      <c r="C1625" s="23">
        <v>1</v>
      </c>
      <c r="D1625" s="22" t="s">
        <v>1214</v>
      </c>
      <c r="E1625" s="24" t="s">
        <v>1215</v>
      </c>
      <c r="F1625" s="72" t="s">
        <v>132</v>
      </c>
      <c r="G1625" s="70">
        <v>5.8689999999999998</v>
      </c>
      <c r="H1625" s="78">
        <f t="shared" si="75"/>
        <v>123798.86</v>
      </c>
      <c r="I1625" s="79">
        <v>726575.49</v>
      </c>
      <c r="J1625" s="8"/>
      <c r="K1625" s="80"/>
      <c r="L1625" s="80"/>
      <c r="M1625" s="81">
        <f t="shared" si="76"/>
        <v>132034.57</v>
      </c>
      <c r="N1625" s="81">
        <f t="shared" si="77"/>
        <v>774910.89</v>
      </c>
    </row>
    <row r="1626" spans="1:14" customFormat="1" ht="15" x14ac:dyDescent="0.25">
      <c r="A1626" s="42">
        <v>1583</v>
      </c>
      <c r="B1626" s="22" t="s">
        <v>1213</v>
      </c>
      <c r="C1626" s="31">
        <v>1.1000000000000001</v>
      </c>
      <c r="D1626" s="22" t="s">
        <v>1216</v>
      </c>
      <c r="E1626" s="24" t="s">
        <v>1217</v>
      </c>
      <c r="F1626" s="72" t="s">
        <v>221</v>
      </c>
      <c r="G1626" s="65">
        <v>6.3399999999999998E-2</v>
      </c>
      <c r="H1626" s="78">
        <f t="shared" si="75"/>
        <v>13295.11</v>
      </c>
      <c r="I1626" s="79">
        <v>842.91</v>
      </c>
      <c r="J1626" s="8"/>
      <c r="K1626" s="80"/>
      <c r="L1626" s="80"/>
      <c r="M1626" s="81">
        <f t="shared" si="76"/>
        <v>14179.57</v>
      </c>
      <c r="N1626" s="81">
        <f t="shared" si="77"/>
        <v>898.98</v>
      </c>
    </row>
    <row r="1627" spans="1:14" customFormat="1" ht="45" x14ac:dyDescent="0.25">
      <c r="A1627" s="42">
        <v>1584</v>
      </c>
      <c r="B1627" s="22" t="s">
        <v>1213</v>
      </c>
      <c r="C1627" s="31">
        <v>1.2</v>
      </c>
      <c r="D1627" s="22" t="s">
        <v>1218</v>
      </c>
      <c r="E1627" s="24" t="s">
        <v>1219</v>
      </c>
      <c r="F1627" s="72" t="s">
        <v>221</v>
      </c>
      <c r="G1627" s="68">
        <v>566.95000000000005</v>
      </c>
      <c r="H1627" s="78">
        <f t="shared" si="75"/>
        <v>3642.88</v>
      </c>
      <c r="I1627" s="79">
        <v>2065331.81</v>
      </c>
      <c r="J1627" s="8"/>
      <c r="K1627" s="80"/>
      <c r="L1627" s="80"/>
      <c r="M1627" s="81">
        <f t="shared" si="76"/>
        <v>3885.22</v>
      </c>
      <c r="N1627" s="81">
        <f t="shared" si="77"/>
        <v>2202725.48</v>
      </c>
    </row>
    <row r="1628" spans="1:14" customFormat="1" ht="30" x14ac:dyDescent="0.25">
      <c r="A1628" s="42">
        <v>1585</v>
      </c>
      <c r="B1628" s="22" t="s">
        <v>1213</v>
      </c>
      <c r="C1628" s="23">
        <v>2</v>
      </c>
      <c r="D1628" s="22" t="s">
        <v>1220</v>
      </c>
      <c r="E1628" s="24" t="s">
        <v>1221</v>
      </c>
      <c r="F1628" s="72" t="s">
        <v>132</v>
      </c>
      <c r="G1628" s="70">
        <v>5.8689999999999998</v>
      </c>
      <c r="H1628" s="78">
        <f t="shared" si="75"/>
        <v>360.87</v>
      </c>
      <c r="I1628" s="79">
        <v>2117.96</v>
      </c>
      <c r="J1628" s="8"/>
      <c r="K1628" s="80"/>
      <c r="L1628" s="80"/>
      <c r="M1628" s="81">
        <f t="shared" si="76"/>
        <v>384.88</v>
      </c>
      <c r="N1628" s="81">
        <f t="shared" si="77"/>
        <v>2258.86</v>
      </c>
    </row>
    <row r="1629" spans="1:14" customFormat="1" ht="15" x14ac:dyDescent="0.25">
      <c r="A1629" s="42">
        <v>1586</v>
      </c>
      <c r="B1629" s="22" t="s">
        <v>1213</v>
      </c>
      <c r="C1629" s="31">
        <v>2.1</v>
      </c>
      <c r="D1629" s="22" t="s">
        <v>1216</v>
      </c>
      <c r="E1629" s="24" t="s">
        <v>1217</v>
      </c>
      <c r="F1629" s="72" t="s">
        <v>221</v>
      </c>
      <c r="G1629" s="65">
        <v>1.6400000000000001E-2</v>
      </c>
      <c r="H1629" s="78">
        <f t="shared" si="75"/>
        <v>13295.12</v>
      </c>
      <c r="I1629" s="79">
        <v>218.04</v>
      </c>
      <c r="J1629" s="8"/>
      <c r="K1629" s="80"/>
      <c r="L1629" s="80"/>
      <c r="M1629" s="81">
        <f t="shared" si="76"/>
        <v>14179.58</v>
      </c>
      <c r="N1629" s="81">
        <f t="shared" si="77"/>
        <v>232.55</v>
      </c>
    </row>
    <row r="1630" spans="1:14" customFormat="1" ht="45" x14ac:dyDescent="0.25">
      <c r="A1630" s="42">
        <v>1587</v>
      </c>
      <c r="B1630" s="22" t="s">
        <v>1213</v>
      </c>
      <c r="C1630" s="31">
        <v>2.2000000000000002</v>
      </c>
      <c r="D1630" s="22" t="s">
        <v>1218</v>
      </c>
      <c r="E1630" s="24" t="s">
        <v>1219</v>
      </c>
      <c r="F1630" s="72" t="s">
        <v>221</v>
      </c>
      <c r="G1630" s="68">
        <v>142.03</v>
      </c>
      <c r="H1630" s="78">
        <f t="shared" si="75"/>
        <v>3642.88</v>
      </c>
      <c r="I1630" s="79">
        <v>517398.52</v>
      </c>
      <c r="J1630" s="8"/>
      <c r="K1630" s="80"/>
      <c r="L1630" s="80"/>
      <c r="M1630" s="81">
        <f t="shared" si="76"/>
        <v>3885.22</v>
      </c>
      <c r="N1630" s="81">
        <f t="shared" si="77"/>
        <v>551817.80000000005</v>
      </c>
    </row>
    <row r="1631" spans="1:14" customFormat="1" ht="45" x14ac:dyDescent="0.25">
      <c r="A1631" s="42">
        <v>1588</v>
      </c>
      <c r="B1631" s="22" t="s">
        <v>1213</v>
      </c>
      <c r="C1631" s="23">
        <v>3</v>
      </c>
      <c r="D1631" s="22" t="s">
        <v>1222</v>
      </c>
      <c r="E1631" s="24" t="s">
        <v>1223</v>
      </c>
      <c r="F1631" s="72" t="s">
        <v>132</v>
      </c>
      <c r="G1631" s="70">
        <v>5.8689999999999998</v>
      </c>
      <c r="H1631" s="78">
        <f t="shared" si="75"/>
        <v>122123.74</v>
      </c>
      <c r="I1631" s="79">
        <v>716744.24</v>
      </c>
      <c r="J1631" s="8"/>
      <c r="K1631" s="80"/>
      <c r="L1631" s="80"/>
      <c r="M1631" s="81">
        <f t="shared" si="76"/>
        <v>130248.01</v>
      </c>
      <c r="N1631" s="81">
        <f t="shared" si="77"/>
        <v>764425.57</v>
      </c>
    </row>
    <row r="1632" spans="1:14" customFormat="1" ht="15" x14ac:dyDescent="0.25">
      <c r="A1632" s="42">
        <v>1589</v>
      </c>
      <c r="B1632" s="22" t="s">
        <v>1213</v>
      </c>
      <c r="C1632" s="31">
        <v>3.1</v>
      </c>
      <c r="D1632" s="22" t="s">
        <v>1216</v>
      </c>
      <c r="E1632" s="24" t="s">
        <v>1217</v>
      </c>
      <c r="F1632" s="72" t="s">
        <v>221</v>
      </c>
      <c r="G1632" s="65">
        <v>6.3399999999999998E-2</v>
      </c>
      <c r="H1632" s="78">
        <f t="shared" si="75"/>
        <v>13295.11</v>
      </c>
      <c r="I1632" s="79">
        <v>842.91</v>
      </c>
      <c r="J1632" s="8"/>
      <c r="K1632" s="80"/>
      <c r="L1632" s="80"/>
      <c r="M1632" s="81">
        <f t="shared" si="76"/>
        <v>14179.57</v>
      </c>
      <c r="N1632" s="81">
        <f t="shared" si="77"/>
        <v>898.98</v>
      </c>
    </row>
    <row r="1633" spans="1:14" customFormat="1" ht="45" x14ac:dyDescent="0.25">
      <c r="A1633" s="42">
        <v>1590</v>
      </c>
      <c r="B1633" s="22" t="s">
        <v>1213</v>
      </c>
      <c r="C1633" s="31">
        <v>3.2</v>
      </c>
      <c r="D1633" s="22" t="s">
        <v>1224</v>
      </c>
      <c r="E1633" s="24" t="s">
        <v>1225</v>
      </c>
      <c r="F1633" s="72" t="s">
        <v>221</v>
      </c>
      <c r="G1633" s="65">
        <v>542.88250000000005</v>
      </c>
      <c r="H1633" s="78">
        <f t="shared" si="75"/>
        <v>3166.93</v>
      </c>
      <c r="I1633" s="79">
        <v>1719273.07</v>
      </c>
      <c r="J1633" s="8"/>
      <c r="K1633" s="80"/>
      <c r="L1633" s="80"/>
      <c r="M1633" s="81">
        <f t="shared" si="76"/>
        <v>3377.61</v>
      </c>
      <c r="N1633" s="81">
        <f t="shared" si="77"/>
        <v>1833645.36</v>
      </c>
    </row>
    <row r="1634" spans="1:14" customFormat="1" ht="30" x14ac:dyDescent="0.25">
      <c r="A1634" s="42">
        <v>1591</v>
      </c>
      <c r="B1634" s="22" t="s">
        <v>1213</v>
      </c>
      <c r="C1634" s="23">
        <v>4</v>
      </c>
      <c r="D1634" s="22" t="s">
        <v>1226</v>
      </c>
      <c r="E1634" s="24" t="s">
        <v>1227</v>
      </c>
      <c r="F1634" s="72" t="s">
        <v>132</v>
      </c>
      <c r="G1634" s="70">
        <v>5.8689999999999998</v>
      </c>
      <c r="H1634" s="78">
        <f t="shared" si="75"/>
        <v>1067.72</v>
      </c>
      <c r="I1634" s="79">
        <v>6266.43</v>
      </c>
      <c r="J1634" s="8"/>
      <c r="K1634" s="80"/>
      <c r="L1634" s="80"/>
      <c r="M1634" s="81">
        <f t="shared" si="76"/>
        <v>1138.75</v>
      </c>
      <c r="N1634" s="81">
        <f t="shared" si="77"/>
        <v>6683.32</v>
      </c>
    </row>
    <row r="1635" spans="1:14" customFormat="1" ht="15" x14ac:dyDescent="0.25">
      <c r="A1635" s="42">
        <v>1592</v>
      </c>
      <c r="B1635" s="22" t="s">
        <v>1213</v>
      </c>
      <c r="C1635" s="31">
        <v>4.0999999999999996</v>
      </c>
      <c r="D1635" s="22" t="s">
        <v>1216</v>
      </c>
      <c r="E1635" s="24" t="s">
        <v>1217</v>
      </c>
      <c r="F1635" s="72" t="s">
        <v>221</v>
      </c>
      <c r="G1635" s="65">
        <v>4.9299999999999997E-2</v>
      </c>
      <c r="H1635" s="78">
        <f t="shared" si="75"/>
        <v>13294.52</v>
      </c>
      <c r="I1635" s="79">
        <v>655.42</v>
      </c>
      <c r="J1635" s="8"/>
      <c r="K1635" s="80"/>
      <c r="L1635" s="80"/>
      <c r="M1635" s="81">
        <f t="shared" si="76"/>
        <v>14178.94</v>
      </c>
      <c r="N1635" s="81">
        <f t="shared" si="77"/>
        <v>699.02</v>
      </c>
    </row>
    <row r="1636" spans="1:14" customFormat="1" ht="45" x14ac:dyDescent="0.25">
      <c r="A1636" s="42">
        <v>1593</v>
      </c>
      <c r="B1636" s="22" t="s">
        <v>1213</v>
      </c>
      <c r="C1636" s="31">
        <v>4.2</v>
      </c>
      <c r="D1636" s="22" t="s">
        <v>1224</v>
      </c>
      <c r="E1636" s="24" t="s">
        <v>1225</v>
      </c>
      <c r="F1636" s="72" t="s">
        <v>221</v>
      </c>
      <c r="G1636" s="65">
        <v>408.48239999999998</v>
      </c>
      <c r="H1636" s="78">
        <f t="shared" si="75"/>
        <v>3166.93</v>
      </c>
      <c r="I1636" s="79">
        <v>1293636.83</v>
      </c>
      <c r="J1636" s="8"/>
      <c r="K1636" s="80"/>
      <c r="L1636" s="80"/>
      <c r="M1636" s="81">
        <f t="shared" si="76"/>
        <v>3377.61</v>
      </c>
      <c r="N1636" s="81">
        <f t="shared" si="77"/>
        <v>1379694.24</v>
      </c>
    </row>
    <row r="1637" spans="1:14" customFormat="1" ht="45" x14ac:dyDescent="0.25">
      <c r="A1637" s="42">
        <v>1594</v>
      </c>
      <c r="B1637" s="22" t="s">
        <v>1213</v>
      </c>
      <c r="C1637" s="23">
        <v>5</v>
      </c>
      <c r="D1637" s="22" t="s">
        <v>1228</v>
      </c>
      <c r="E1637" s="24" t="s">
        <v>1229</v>
      </c>
      <c r="F1637" s="72" t="s">
        <v>132</v>
      </c>
      <c r="G1637" s="70">
        <v>5.8689999999999998</v>
      </c>
      <c r="H1637" s="78">
        <f t="shared" si="75"/>
        <v>354210.52</v>
      </c>
      <c r="I1637" s="79">
        <v>2078861.54</v>
      </c>
      <c r="J1637" s="8"/>
      <c r="K1637" s="80"/>
      <c r="L1637" s="80"/>
      <c r="M1637" s="81">
        <f t="shared" si="76"/>
        <v>377774.34</v>
      </c>
      <c r="N1637" s="81">
        <f t="shared" si="77"/>
        <v>2217157.6</v>
      </c>
    </row>
    <row r="1638" spans="1:14" customFormat="1" ht="60" x14ac:dyDescent="0.25">
      <c r="A1638" s="42">
        <v>1595</v>
      </c>
      <c r="B1638" s="22" t="s">
        <v>1213</v>
      </c>
      <c r="C1638" s="23">
        <v>6</v>
      </c>
      <c r="D1638" s="22" t="s">
        <v>1230</v>
      </c>
      <c r="E1638" s="24" t="s">
        <v>1231</v>
      </c>
      <c r="F1638" s="72" t="s">
        <v>132</v>
      </c>
      <c r="G1638" s="70">
        <v>5.8689999999999998</v>
      </c>
      <c r="H1638" s="78">
        <f t="shared" si="75"/>
        <v>88896.03</v>
      </c>
      <c r="I1638" s="79">
        <v>521730.79</v>
      </c>
      <c r="J1638" s="8"/>
      <c r="K1638" s="80"/>
      <c r="L1638" s="80"/>
      <c r="M1638" s="81">
        <f t="shared" si="76"/>
        <v>94809.83</v>
      </c>
      <c r="N1638" s="81">
        <f t="shared" si="77"/>
        <v>556438.89</v>
      </c>
    </row>
    <row r="1639" spans="1:14" customFormat="1" ht="30" x14ac:dyDescent="0.25">
      <c r="A1639" s="42">
        <v>1596</v>
      </c>
      <c r="B1639" s="22" t="s">
        <v>1213</v>
      </c>
      <c r="C1639" s="31">
        <v>6.1</v>
      </c>
      <c r="D1639" s="22" t="s">
        <v>1232</v>
      </c>
      <c r="E1639" s="24" t="s">
        <v>1233</v>
      </c>
      <c r="F1639" s="72" t="s">
        <v>41</v>
      </c>
      <c r="G1639" s="65">
        <v>1118.0445</v>
      </c>
      <c r="H1639" s="78">
        <f t="shared" si="75"/>
        <v>987.7</v>
      </c>
      <c r="I1639" s="79">
        <v>1104295.68</v>
      </c>
      <c r="J1639" s="8"/>
      <c r="K1639" s="80"/>
      <c r="L1639" s="80"/>
      <c r="M1639" s="81">
        <f t="shared" si="76"/>
        <v>1053.4100000000001</v>
      </c>
      <c r="N1639" s="81">
        <f t="shared" si="77"/>
        <v>1177759.26</v>
      </c>
    </row>
    <row r="1640" spans="1:14" customFormat="1" ht="45" x14ac:dyDescent="0.25">
      <c r="A1640" s="42">
        <v>1597</v>
      </c>
      <c r="B1640" s="22" t="s">
        <v>1213</v>
      </c>
      <c r="C1640" s="23">
        <v>7</v>
      </c>
      <c r="D1640" s="22" t="s">
        <v>1234</v>
      </c>
      <c r="E1640" s="24" t="s">
        <v>1235</v>
      </c>
      <c r="F1640" s="72" t="s">
        <v>132</v>
      </c>
      <c r="G1640" s="70">
        <v>5.8689999999999998</v>
      </c>
      <c r="H1640" s="78">
        <f t="shared" si="75"/>
        <v>5471.92</v>
      </c>
      <c r="I1640" s="79">
        <v>32114.69</v>
      </c>
      <c r="J1640" s="8"/>
      <c r="K1640" s="80"/>
      <c r="L1640" s="80"/>
      <c r="M1640" s="81">
        <f t="shared" si="76"/>
        <v>5835.94</v>
      </c>
      <c r="N1640" s="81">
        <f t="shared" si="77"/>
        <v>34251.129999999997</v>
      </c>
    </row>
    <row r="1641" spans="1:14" customFormat="1" ht="30" x14ac:dyDescent="0.25">
      <c r="A1641" s="42">
        <v>1598</v>
      </c>
      <c r="B1641" s="22" t="s">
        <v>1213</v>
      </c>
      <c r="C1641" s="31">
        <v>7.1</v>
      </c>
      <c r="D1641" s="22" t="s">
        <v>1232</v>
      </c>
      <c r="E1641" s="24" t="s">
        <v>1236</v>
      </c>
      <c r="F1641" s="72" t="s">
        <v>41</v>
      </c>
      <c r="G1641" s="65">
        <v>372.68150000000003</v>
      </c>
      <c r="H1641" s="78">
        <f t="shared" si="75"/>
        <v>987.7</v>
      </c>
      <c r="I1641" s="79">
        <v>368098.58</v>
      </c>
      <c r="J1641" s="8"/>
      <c r="K1641" s="80"/>
      <c r="L1641" s="80"/>
      <c r="M1641" s="81">
        <f t="shared" si="76"/>
        <v>1053.4100000000001</v>
      </c>
      <c r="N1641" s="81">
        <f t="shared" si="77"/>
        <v>392586.42</v>
      </c>
    </row>
    <row r="1642" spans="1:14" customFormat="1" ht="45" x14ac:dyDescent="0.25">
      <c r="A1642" s="42">
        <v>1599</v>
      </c>
      <c r="B1642" s="22" t="s">
        <v>1213</v>
      </c>
      <c r="C1642" s="23">
        <v>8</v>
      </c>
      <c r="D1642" s="22" t="s">
        <v>513</v>
      </c>
      <c r="E1642" s="24" t="s">
        <v>1237</v>
      </c>
      <c r="F1642" s="72" t="s">
        <v>19</v>
      </c>
      <c r="G1642" s="68">
        <v>0.37</v>
      </c>
      <c r="H1642" s="78">
        <f t="shared" si="75"/>
        <v>18843.189999999999</v>
      </c>
      <c r="I1642" s="79">
        <v>6971.98</v>
      </c>
      <c r="J1642" s="8"/>
      <c r="K1642" s="80"/>
      <c r="L1642" s="80"/>
      <c r="M1642" s="81">
        <f t="shared" si="76"/>
        <v>20096.73</v>
      </c>
      <c r="N1642" s="81">
        <f t="shared" si="77"/>
        <v>7435.79</v>
      </c>
    </row>
    <row r="1643" spans="1:14" customFormat="1" ht="15" x14ac:dyDescent="0.25">
      <c r="A1643" s="42">
        <v>1600</v>
      </c>
      <c r="B1643" s="22" t="s">
        <v>1213</v>
      </c>
      <c r="C1643" s="31">
        <v>8.1</v>
      </c>
      <c r="D1643" s="22" t="s">
        <v>515</v>
      </c>
      <c r="E1643" s="24" t="s">
        <v>516</v>
      </c>
      <c r="F1643" s="72" t="s">
        <v>41</v>
      </c>
      <c r="G1643" s="70">
        <v>0.185</v>
      </c>
      <c r="H1643" s="78">
        <f t="shared" si="75"/>
        <v>935.62</v>
      </c>
      <c r="I1643" s="79">
        <v>173.09</v>
      </c>
      <c r="J1643" s="8"/>
      <c r="K1643" s="80"/>
      <c r="L1643" s="80"/>
      <c r="M1643" s="81">
        <f t="shared" si="76"/>
        <v>997.86</v>
      </c>
      <c r="N1643" s="81">
        <f t="shared" si="77"/>
        <v>184.6</v>
      </c>
    </row>
    <row r="1644" spans="1:14" customFormat="1" ht="45" x14ac:dyDescent="0.25">
      <c r="A1644" s="42">
        <v>1601</v>
      </c>
      <c r="B1644" s="22" t="s">
        <v>1213</v>
      </c>
      <c r="C1644" s="31">
        <v>8.1999999999999993</v>
      </c>
      <c r="D1644" s="22" t="s">
        <v>1218</v>
      </c>
      <c r="E1644" s="24" t="s">
        <v>1219</v>
      </c>
      <c r="F1644" s="72" t="s">
        <v>221</v>
      </c>
      <c r="G1644" s="70">
        <v>2.6419999999999999</v>
      </c>
      <c r="H1644" s="78">
        <f t="shared" si="75"/>
        <v>3642.88</v>
      </c>
      <c r="I1644" s="79">
        <v>9624.5</v>
      </c>
      <c r="J1644" s="8"/>
      <c r="K1644" s="80"/>
      <c r="L1644" s="80"/>
      <c r="M1644" s="81">
        <f t="shared" si="76"/>
        <v>3885.22</v>
      </c>
      <c r="N1644" s="81">
        <f t="shared" si="77"/>
        <v>10264.75</v>
      </c>
    </row>
    <row r="1645" spans="1:14" customFormat="1" ht="30" x14ac:dyDescent="0.25">
      <c r="A1645" s="42">
        <v>1602</v>
      </c>
      <c r="B1645" s="22" t="s">
        <v>1213</v>
      </c>
      <c r="C1645" s="23">
        <v>9</v>
      </c>
      <c r="D1645" s="22" t="s">
        <v>519</v>
      </c>
      <c r="E1645" s="24" t="s">
        <v>520</v>
      </c>
      <c r="F1645" s="72" t="s">
        <v>19</v>
      </c>
      <c r="G1645" s="68">
        <v>0.37</v>
      </c>
      <c r="H1645" s="78">
        <f t="shared" si="75"/>
        <v>11010.11</v>
      </c>
      <c r="I1645" s="79">
        <v>4073.74</v>
      </c>
      <c r="J1645" s="8"/>
      <c r="K1645" s="80"/>
      <c r="L1645" s="80"/>
      <c r="M1645" s="81">
        <f t="shared" si="76"/>
        <v>11742.56</v>
      </c>
      <c r="N1645" s="81">
        <f t="shared" si="77"/>
        <v>4344.75</v>
      </c>
    </row>
    <row r="1646" spans="1:14" customFormat="1" ht="45" x14ac:dyDescent="0.25">
      <c r="A1646" s="42">
        <v>1603</v>
      </c>
      <c r="B1646" s="22" t="s">
        <v>1213</v>
      </c>
      <c r="C1646" s="31">
        <v>9.1</v>
      </c>
      <c r="D1646" s="22" t="s">
        <v>1218</v>
      </c>
      <c r="E1646" s="24" t="s">
        <v>1219</v>
      </c>
      <c r="F1646" s="72" t="s">
        <v>221</v>
      </c>
      <c r="G1646" s="70">
        <v>1.7909999999999999</v>
      </c>
      <c r="H1646" s="78">
        <f t="shared" si="75"/>
        <v>3642.89</v>
      </c>
      <c r="I1646" s="79">
        <v>6524.42</v>
      </c>
      <c r="J1646" s="8"/>
      <c r="K1646" s="80"/>
      <c r="L1646" s="80"/>
      <c r="M1646" s="81">
        <f t="shared" si="76"/>
        <v>3885.23</v>
      </c>
      <c r="N1646" s="81">
        <f t="shared" si="77"/>
        <v>6958.45</v>
      </c>
    </row>
    <row r="1647" spans="1:14" customFormat="1" ht="45" x14ac:dyDescent="0.25">
      <c r="A1647" s="42">
        <v>1604</v>
      </c>
      <c r="B1647" s="22" t="s">
        <v>1213</v>
      </c>
      <c r="C1647" s="23">
        <v>10</v>
      </c>
      <c r="D1647" s="22" t="s">
        <v>507</v>
      </c>
      <c r="E1647" s="24" t="s">
        <v>1238</v>
      </c>
      <c r="F1647" s="72" t="s">
        <v>19</v>
      </c>
      <c r="G1647" s="68">
        <v>0.37</v>
      </c>
      <c r="H1647" s="78">
        <f t="shared" si="75"/>
        <v>33748.22</v>
      </c>
      <c r="I1647" s="79">
        <v>12486.84</v>
      </c>
      <c r="J1647" s="8"/>
      <c r="K1647" s="80"/>
      <c r="L1647" s="80"/>
      <c r="M1647" s="81">
        <f t="shared" si="76"/>
        <v>35993.32</v>
      </c>
      <c r="N1647" s="81">
        <f t="shared" si="77"/>
        <v>13317.53</v>
      </c>
    </row>
    <row r="1648" spans="1:14" customFormat="1" ht="30" x14ac:dyDescent="0.25">
      <c r="A1648" s="42">
        <v>1605</v>
      </c>
      <c r="B1648" s="22" t="s">
        <v>1213</v>
      </c>
      <c r="C1648" s="31">
        <v>10.1</v>
      </c>
      <c r="D1648" s="22" t="s">
        <v>1239</v>
      </c>
      <c r="E1648" s="24" t="s">
        <v>1240</v>
      </c>
      <c r="F1648" s="72" t="s">
        <v>41</v>
      </c>
      <c r="G1648" s="70">
        <v>6.4379999999999997</v>
      </c>
      <c r="H1648" s="78">
        <f t="shared" si="75"/>
        <v>964.23</v>
      </c>
      <c r="I1648" s="79">
        <v>6207.73</v>
      </c>
      <c r="J1648" s="8"/>
      <c r="K1648" s="80"/>
      <c r="L1648" s="80"/>
      <c r="M1648" s="81">
        <f t="shared" si="76"/>
        <v>1028.3800000000001</v>
      </c>
      <c r="N1648" s="81">
        <f t="shared" si="77"/>
        <v>6620.71</v>
      </c>
    </row>
    <row r="1649" spans="1:14" customFormat="1" ht="30" x14ac:dyDescent="0.25">
      <c r="A1649" s="42">
        <v>1606</v>
      </c>
      <c r="B1649" s="22" t="s">
        <v>1213</v>
      </c>
      <c r="C1649" s="23">
        <v>11</v>
      </c>
      <c r="D1649" s="22" t="s">
        <v>511</v>
      </c>
      <c r="E1649" s="24" t="s">
        <v>512</v>
      </c>
      <c r="F1649" s="72" t="s">
        <v>19</v>
      </c>
      <c r="G1649" s="68">
        <v>0.37</v>
      </c>
      <c r="H1649" s="78">
        <f t="shared" si="75"/>
        <v>6114.81</v>
      </c>
      <c r="I1649" s="79">
        <v>2262.48</v>
      </c>
      <c r="J1649" s="8"/>
      <c r="K1649" s="80"/>
      <c r="L1649" s="80"/>
      <c r="M1649" s="81">
        <f t="shared" si="76"/>
        <v>6521.6</v>
      </c>
      <c r="N1649" s="81">
        <f t="shared" si="77"/>
        <v>2412.9899999999998</v>
      </c>
    </row>
    <row r="1650" spans="1:14" customFormat="1" ht="30" x14ac:dyDescent="0.25">
      <c r="A1650" s="42">
        <v>1607</v>
      </c>
      <c r="B1650" s="22" t="s">
        <v>1213</v>
      </c>
      <c r="C1650" s="31">
        <v>11.1</v>
      </c>
      <c r="D1650" s="22" t="s">
        <v>1239</v>
      </c>
      <c r="E1650" s="24" t="s">
        <v>1240</v>
      </c>
      <c r="F1650" s="72" t="s">
        <v>41</v>
      </c>
      <c r="G1650" s="68">
        <v>4.4400000000000004</v>
      </c>
      <c r="H1650" s="78">
        <f t="shared" si="75"/>
        <v>964.22</v>
      </c>
      <c r="I1650" s="79">
        <v>4281.1499999999996</v>
      </c>
      <c r="J1650" s="8"/>
      <c r="K1650" s="80"/>
      <c r="L1650" s="80"/>
      <c r="M1650" s="81">
        <f t="shared" si="76"/>
        <v>1028.3599999999999</v>
      </c>
      <c r="N1650" s="81">
        <f t="shared" si="77"/>
        <v>4565.92</v>
      </c>
    </row>
    <row r="1651" spans="1:14" customFormat="1" ht="75" x14ac:dyDescent="0.25">
      <c r="A1651" s="42">
        <v>1608</v>
      </c>
      <c r="B1651" s="22" t="s">
        <v>1213</v>
      </c>
      <c r="C1651" s="23">
        <v>12</v>
      </c>
      <c r="D1651" s="22" t="s">
        <v>1241</v>
      </c>
      <c r="E1651" s="24" t="s">
        <v>1242</v>
      </c>
      <c r="F1651" s="72" t="s">
        <v>132</v>
      </c>
      <c r="G1651" s="70">
        <v>0.27900000000000003</v>
      </c>
      <c r="H1651" s="78">
        <f t="shared" si="75"/>
        <v>399383.01</v>
      </c>
      <c r="I1651" s="79">
        <v>111427.86</v>
      </c>
      <c r="J1651" s="8"/>
      <c r="K1651" s="80"/>
      <c r="L1651" s="80"/>
      <c r="M1651" s="81">
        <f t="shared" si="76"/>
        <v>425951.93</v>
      </c>
      <c r="N1651" s="81">
        <f t="shared" si="77"/>
        <v>118840.59</v>
      </c>
    </row>
    <row r="1652" spans="1:14" customFormat="1" ht="30" x14ac:dyDescent="0.25">
      <c r="A1652" s="42">
        <v>1609</v>
      </c>
      <c r="B1652" s="22" t="s">
        <v>1213</v>
      </c>
      <c r="C1652" s="31">
        <v>12.1</v>
      </c>
      <c r="D1652" s="22" t="s">
        <v>1243</v>
      </c>
      <c r="E1652" s="24" t="s">
        <v>1244</v>
      </c>
      <c r="F1652" s="72" t="s">
        <v>41</v>
      </c>
      <c r="G1652" s="70">
        <v>-4.1849999999999996</v>
      </c>
      <c r="H1652" s="78">
        <f t="shared" ref="H1652:H1709" si="78">I1652/G1652</f>
        <v>1152.22</v>
      </c>
      <c r="I1652" s="79">
        <v>-4822.0200000000004</v>
      </c>
      <c r="J1652" s="8"/>
      <c r="K1652" s="80"/>
      <c r="L1652" s="80"/>
      <c r="M1652" s="81">
        <f t="shared" ref="M1652:M1709" si="79">H1652*$J$9*$K$9</f>
        <v>1228.8699999999999</v>
      </c>
      <c r="N1652" s="81">
        <f t="shared" ref="N1652:N1709" si="80">G1652*M1652</f>
        <v>-5142.82</v>
      </c>
    </row>
    <row r="1653" spans="1:14" customFormat="1" ht="30" x14ac:dyDescent="0.25">
      <c r="A1653" s="42">
        <v>1610</v>
      </c>
      <c r="B1653" s="22" t="s">
        <v>1213</v>
      </c>
      <c r="C1653" s="31">
        <v>12.2</v>
      </c>
      <c r="D1653" s="22" t="s">
        <v>1245</v>
      </c>
      <c r="E1653" s="24" t="s">
        <v>1246</v>
      </c>
      <c r="F1653" s="72" t="s">
        <v>41</v>
      </c>
      <c r="G1653" s="70">
        <v>-52.731000000000002</v>
      </c>
      <c r="H1653" s="78">
        <f t="shared" si="78"/>
        <v>980.82</v>
      </c>
      <c r="I1653" s="79">
        <v>-51719.43</v>
      </c>
      <c r="J1653" s="8"/>
      <c r="K1653" s="80"/>
      <c r="L1653" s="80"/>
      <c r="M1653" s="81">
        <f t="shared" si="79"/>
        <v>1046.07</v>
      </c>
      <c r="N1653" s="81">
        <f t="shared" si="80"/>
        <v>-55160.32</v>
      </c>
    </row>
    <row r="1654" spans="1:14" customFormat="1" ht="15" x14ac:dyDescent="0.25">
      <c r="A1654" s="42">
        <v>1611</v>
      </c>
      <c r="B1654" s="22" t="s">
        <v>1213</v>
      </c>
      <c r="C1654" s="23">
        <v>13</v>
      </c>
      <c r="D1654" s="22" t="s">
        <v>1247</v>
      </c>
      <c r="E1654" s="24" t="s">
        <v>1248</v>
      </c>
      <c r="F1654" s="72" t="s">
        <v>221</v>
      </c>
      <c r="G1654" s="70">
        <v>0.223</v>
      </c>
      <c r="H1654" s="78">
        <f t="shared" si="78"/>
        <v>1389.33</v>
      </c>
      <c r="I1654" s="79">
        <v>309.82</v>
      </c>
      <c r="J1654" s="8"/>
      <c r="K1654" s="80"/>
      <c r="L1654" s="80"/>
      <c r="M1654" s="81">
        <f t="shared" si="79"/>
        <v>1481.76</v>
      </c>
      <c r="N1654" s="81">
        <f t="shared" si="80"/>
        <v>330.43</v>
      </c>
    </row>
    <row r="1655" spans="1:14" customFormat="1" ht="15" x14ac:dyDescent="0.25">
      <c r="A1655" s="42">
        <v>1612</v>
      </c>
      <c r="B1655" s="22" t="s">
        <v>1213</v>
      </c>
      <c r="C1655" s="31">
        <v>13.1</v>
      </c>
      <c r="D1655" s="22" t="s">
        <v>1216</v>
      </c>
      <c r="E1655" s="24" t="s">
        <v>1217</v>
      </c>
      <c r="F1655" s="72" t="s">
        <v>221</v>
      </c>
      <c r="G1655" s="68">
        <v>0.23</v>
      </c>
      <c r="H1655" s="78">
        <f t="shared" si="78"/>
        <v>13294.61</v>
      </c>
      <c r="I1655" s="79">
        <v>3057.76</v>
      </c>
      <c r="J1655" s="8"/>
      <c r="K1655" s="80"/>
      <c r="L1655" s="80"/>
      <c r="M1655" s="81">
        <f t="shared" si="79"/>
        <v>14179.03</v>
      </c>
      <c r="N1655" s="81">
        <f t="shared" si="80"/>
        <v>3261.18</v>
      </c>
    </row>
    <row r="1656" spans="1:14" customFormat="1" ht="60" x14ac:dyDescent="0.25">
      <c r="A1656" s="42">
        <v>1613</v>
      </c>
      <c r="B1656" s="22" t="s">
        <v>1213</v>
      </c>
      <c r="C1656" s="23">
        <v>14</v>
      </c>
      <c r="D1656" s="22" t="s">
        <v>1230</v>
      </c>
      <c r="E1656" s="24" t="s">
        <v>1249</v>
      </c>
      <c r="F1656" s="72" t="s">
        <v>132</v>
      </c>
      <c r="G1656" s="70">
        <v>0.27900000000000003</v>
      </c>
      <c r="H1656" s="78">
        <f t="shared" si="78"/>
        <v>88895.27</v>
      </c>
      <c r="I1656" s="79">
        <v>24801.78</v>
      </c>
      <c r="J1656" s="8"/>
      <c r="K1656" s="80"/>
      <c r="L1656" s="80"/>
      <c r="M1656" s="81">
        <f t="shared" si="79"/>
        <v>94809.02</v>
      </c>
      <c r="N1656" s="81">
        <f t="shared" si="80"/>
        <v>26451.72</v>
      </c>
    </row>
    <row r="1657" spans="1:14" customFormat="1" ht="15" x14ac:dyDescent="0.25">
      <c r="A1657" s="42">
        <v>1614</v>
      </c>
      <c r="B1657" s="22" t="s">
        <v>1213</v>
      </c>
      <c r="C1657" s="23">
        <v>15</v>
      </c>
      <c r="D1657" s="22" t="s">
        <v>1247</v>
      </c>
      <c r="E1657" s="24" t="s">
        <v>1248</v>
      </c>
      <c r="F1657" s="72" t="s">
        <v>221</v>
      </c>
      <c r="G1657" s="70">
        <v>0.223</v>
      </c>
      <c r="H1657" s="78">
        <f t="shared" si="78"/>
        <v>1389.33</v>
      </c>
      <c r="I1657" s="79">
        <v>309.82</v>
      </c>
      <c r="J1657" s="8"/>
      <c r="K1657" s="80"/>
      <c r="L1657" s="80"/>
      <c r="M1657" s="81">
        <f t="shared" si="79"/>
        <v>1481.76</v>
      </c>
      <c r="N1657" s="81">
        <f t="shared" si="80"/>
        <v>330.43</v>
      </c>
    </row>
    <row r="1658" spans="1:14" customFormat="1" ht="15" x14ac:dyDescent="0.25">
      <c r="A1658" s="42">
        <v>1615</v>
      </c>
      <c r="B1658" s="22" t="s">
        <v>1213</v>
      </c>
      <c r="C1658" s="31">
        <v>15.1</v>
      </c>
      <c r="D1658" s="22" t="s">
        <v>1216</v>
      </c>
      <c r="E1658" s="24" t="s">
        <v>1217</v>
      </c>
      <c r="F1658" s="72" t="s">
        <v>221</v>
      </c>
      <c r="G1658" s="68">
        <v>0.23</v>
      </c>
      <c r="H1658" s="78">
        <f t="shared" si="78"/>
        <v>13294.61</v>
      </c>
      <c r="I1658" s="79">
        <v>3057.76</v>
      </c>
      <c r="J1658" s="8"/>
      <c r="K1658" s="80"/>
      <c r="L1658" s="80"/>
      <c r="M1658" s="81">
        <f t="shared" si="79"/>
        <v>14179.03</v>
      </c>
      <c r="N1658" s="81">
        <f t="shared" si="80"/>
        <v>3261.18</v>
      </c>
    </row>
    <row r="1659" spans="1:14" customFormat="1" ht="60" x14ac:dyDescent="0.25">
      <c r="A1659" s="42">
        <v>1616</v>
      </c>
      <c r="B1659" s="22" t="s">
        <v>1213</v>
      </c>
      <c r="C1659" s="23">
        <v>16</v>
      </c>
      <c r="D1659" s="22" t="s">
        <v>1230</v>
      </c>
      <c r="E1659" s="24" t="s">
        <v>1250</v>
      </c>
      <c r="F1659" s="72" t="s">
        <v>132</v>
      </c>
      <c r="G1659" s="70">
        <v>0.27900000000000003</v>
      </c>
      <c r="H1659" s="78">
        <f t="shared" si="78"/>
        <v>88895.27</v>
      </c>
      <c r="I1659" s="79">
        <v>24801.78</v>
      </c>
      <c r="J1659" s="8"/>
      <c r="K1659" s="80"/>
      <c r="L1659" s="80"/>
      <c r="M1659" s="81">
        <f t="shared" si="79"/>
        <v>94809.02</v>
      </c>
      <c r="N1659" s="81">
        <f t="shared" si="80"/>
        <v>26451.72</v>
      </c>
    </row>
    <row r="1660" spans="1:14" customFormat="1" ht="45" x14ac:dyDescent="0.25">
      <c r="A1660" s="42">
        <v>1617</v>
      </c>
      <c r="B1660" s="22" t="s">
        <v>1213</v>
      </c>
      <c r="C1660" s="23">
        <v>17</v>
      </c>
      <c r="D1660" s="22" t="s">
        <v>1234</v>
      </c>
      <c r="E1660" s="24" t="s">
        <v>1251</v>
      </c>
      <c r="F1660" s="72" t="s">
        <v>132</v>
      </c>
      <c r="G1660" s="70">
        <v>0.27900000000000003</v>
      </c>
      <c r="H1660" s="78">
        <f t="shared" si="78"/>
        <v>16416.919999999998</v>
      </c>
      <c r="I1660" s="79">
        <v>4580.32</v>
      </c>
      <c r="J1660" s="8"/>
      <c r="K1660" s="80"/>
      <c r="L1660" s="80"/>
      <c r="M1660" s="81">
        <f t="shared" si="79"/>
        <v>17509.05</v>
      </c>
      <c r="N1660" s="81">
        <f t="shared" si="80"/>
        <v>4885.0200000000004</v>
      </c>
    </row>
    <row r="1661" spans="1:14" customFormat="1" ht="45" x14ac:dyDescent="0.25">
      <c r="A1661" s="42">
        <v>1618</v>
      </c>
      <c r="B1661" s="22" t="s">
        <v>1213</v>
      </c>
      <c r="C1661" s="23">
        <v>18</v>
      </c>
      <c r="D1661" s="22" t="s">
        <v>1252</v>
      </c>
      <c r="E1661" s="24" t="s">
        <v>1253</v>
      </c>
      <c r="F1661" s="72" t="s">
        <v>25</v>
      </c>
      <c r="G1661" s="69">
        <v>1.2</v>
      </c>
      <c r="H1661" s="78">
        <f t="shared" si="78"/>
        <v>15984.93</v>
      </c>
      <c r="I1661" s="79">
        <v>19181.919999999998</v>
      </c>
      <c r="J1661" s="8"/>
      <c r="K1661" s="80"/>
      <c r="L1661" s="80"/>
      <c r="M1661" s="81">
        <f t="shared" si="79"/>
        <v>17048.330000000002</v>
      </c>
      <c r="N1661" s="81">
        <f t="shared" si="80"/>
        <v>20458</v>
      </c>
    </row>
    <row r="1662" spans="1:14" customFormat="1" ht="15" x14ac:dyDescent="0.25">
      <c r="A1662" s="42">
        <v>1619</v>
      </c>
      <c r="B1662" s="22" t="s">
        <v>1213</v>
      </c>
      <c r="C1662" s="31">
        <v>18.100000000000001</v>
      </c>
      <c r="D1662" s="22" t="s">
        <v>383</v>
      </c>
      <c r="E1662" s="24" t="s">
        <v>1254</v>
      </c>
      <c r="F1662" s="72" t="s">
        <v>41</v>
      </c>
      <c r="G1662" s="71">
        <v>1212</v>
      </c>
      <c r="H1662" s="78">
        <f t="shared" si="78"/>
        <v>807.35</v>
      </c>
      <c r="I1662" s="79">
        <v>978510.87</v>
      </c>
      <c r="J1662" s="8"/>
      <c r="K1662" s="80"/>
      <c r="L1662" s="80"/>
      <c r="M1662" s="81">
        <f t="shared" si="79"/>
        <v>861.06</v>
      </c>
      <c r="N1662" s="81">
        <f t="shared" si="80"/>
        <v>1043604.72</v>
      </c>
    </row>
    <row r="1663" spans="1:14" customFormat="1" ht="45" x14ac:dyDescent="0.25">
      <c r="A1663" s="42">
        <v>1620</v>
      </c>
      <c r="B1663" s="22" t="s">
        <v>1213</v>
      </c>
      <c r="C1663" s="23">
        <v>19</v>
      </c>
      <c r="D1663" s="22" t="s">
        <v>145</v>
      </c>
      <c r="E1663" s="24" t="s">
        <v>757</v>
      </c>
      <c r="F1663" s="72" t="s">
        <v>28</v>
      </c>
      <c r="G1663" s="69">
        <v>-1454.4</v>
      </c>
      <c r="H1663" s="78">
        <f t="shared" si="78"/>
        <v>252.67</v>
      </c>
      <c r="I1663" s="79">
        <v>-367479.88</v>
      </c>
      <c r="J1663" s="8"/>
      <c r="K1663" s="80"/>
      <c r="L1663" s="80"/>
      <c r="M1663" s="81">
        <f t="shared" si="79"/>
        <v>269.48</v>
      </c>
      <c r="N1663" s="81">
        <f t="shared" si="80"/>
        <v>-391931.71</v>
      </c>
    </row>
    <row r="1664" spans="1:14" customFormat="1" ht="45" x14ac:dyDescent="0.25">
      <c r="A1664" s="42">
        <v>1621</v>
      </c>
      <c r="B1664" s="22" t="s">
        <v>1213</v>
      </c>
      <c r="C1664" s="23">
        <v>20</v>
      </c>
      <c r="D1664" s="22" t="s">
        <v>1255</v>
      </c>
      <c r="E1664" s="24" t="s">
        <v>1256</v>
      </c>
      <c r="F1664" s="72" t="s">
        <v>28</v>
      </c>
      <c r="G1664" s="69">
        <v>1454.4</v>
      </c>
      <c r="H1664" s="78">
        <f t="shared" si="78"/>
        <v>613.79999999999995</v>
      </c>
      <c r="I1664" s="79">
        <v>892703.45</v>
      </c>
      <c r="J1664" s="8"/>
      <c r="K1664" s="80"/>
      <c r="L1664" s="80"/>
      <c r="M1664" s="81">
        <f t="shared" si="79"/>
        <v>654.63</v>
      </c>
      <c r="N1664" s="81">
        <f t="shared" si="80"/>
        <v>952093.87</v>
      </c>
    </row>
    <row r="1665" spans="1:14" customFormat="1" ht="45" x14ac:dyDescent="0.25">
      <c r="A1665" s="42">
        <v>1622</v>
      </c>
      <c r="B1665" s="22" t="s">
        <v>1213</v>
      </c>
      <c r="C1665" s="23">
        <v>21</v>
      </c>
      <c r="D1665" s="22" t="s">
        <v>30</v>
      </c>
      <c r="E1665" s="24" t="s">
        <v>1257</v>
      </c>
      <c r="F1665" s="72" t="s">
        <v>32</v>
      </c>
      <c r="G1665" s="69">
        <v>0.2</v>
      </c>
      <c r="H1665" s="78">
        <f t="shared" si="78"/>
        <v>196072.9</v>
      </c>
      <c r="I1665" s="79">
        <v>39214.58</v>
      </c>
      <c r="J1665" s="8"/>
      <c r="K1665" s="80"/>
      <c r="L1665" s="80"/>
      <c r="M1665" s="81">
        <f t="shared" si="79"/>
        <v>209116.63</v>
      </c>
      <c r="N1665" s="81">
        <f t="shared" si="80"/>
        <v>41823.33</v>
      </c>
    </row>
    <row r="1666" spans="1:14" customFormat="1" ht="45" x14ac:dyDescent="0.25">
      <c r="A1666" s="42">
        <v>1623</v>
      </c>
      <c r="B1666" s="22" t="s">
        <v>1213</v>
      </c>
      <c r="C1666" s="23">
        <v>22</v>
      </c>
      <c r="D1666" s="22" t="s">
        <v>33</v>
      </c>
      <c r="E1666" s="24" t="s">
        <v>1258</v>
      </c>
      <c r="F1666" s="72" t="s">
        <v>19</v>
      </c>
      <c r="G1666" s="69">
        <v>0.2</v>
      </c>
      <c r="H1666" s="78">
        <f t="shared" si="78"/>
        <v>172764.75</v>
      </c>
      <c r="I1666" s="79">
        <v>34552.949999999997</v>
      </c>
      <c r="J1666" s="8"/>
      <c r="K1666" s="80"/>
      <c r="L1666" s="80"/>
      <c r="M1666" s="81">
        <f t="shared" si="79"/>
        <v>184257.91</v>
      </c>
      <c r="N1666" s="81">
        <f t="shared" si="80"/>
        <v>36851.58</v>
      </c>
    </row>
    <row r="1667" spans="1:14" customFormat="1" ht="30" x14ac:dyDescent="0.25">
      <c r="A1667" s="42">
        <v>1624</v>
      </c>
      <c r="B1667" s="22" t="s">
        <v>1213</v>
      </c>
      <c r="C1667" s="31">
        <v>22.1</v>
      </c>
      <c r="D1667" s="22" t="s">
        <v>1259</v>
      </c>
      <c r="E1667" s="24" t="s">
        <v>1260</v>
      </c>
      <c r="F1667" s="72" t="s">
        <v>41</v>
      </c>
      <c r="G1667" s="70">
        <v>-0.246</v>
      </c>
      <c r="H1667" s="78">
        <f t="shared" si="78"/>
        <v>5071.87</v>
      </c>
      <c r="I1667" s="79">
        <v>-1247.68</v>
      </c>
      <c r="J1667" s="8"/>
      <c r="K1667" s="80"/>
      <c r="L1667" s="80"/>
      <c r="M1667" s="81">
        <f t="shared" si="79"/>
        <v>5409.28</v>
      </c>
      <c r="N1667" s="81">
        <f t="shared" si="80"/>
        <v>-1330.68</v>
      </c>
    </row>
    <row r="1668" spans="1:14" customFormat="1" ht="30" x14ac:dyDescent="0.25">
      <c r="A1668" s="42">
        <v>1625</v>
      </c>
      <c r="B1668" s="22" t="s">
        <v>1213</v>
      </c>
      <c r="C1668" s="31">
        <v>22.2</v>
      </c>
      <c r="D1668" s="22" t="s">
        <v>1261</v>
      </c>
      <c r="E1668" s="24" t="s">
        <v>1262</v>
      </c>
      <c r="F1668" s="72" t="s">
        <v>41</v>
      </c>
      <c r="G1668" s="70">
        <v>-0.19400000000000001</v>
      </c>
      <c r="H1668" s="78">
        <f t="shared" si="78"/>
        <v>10365.77</v>
      </c>
      <c r="I1668" s="79">
        <v>-2010.96</v>
      </c>
      <c r="J1668" s="8"/>
      <c r="K1668" s="80"/>
      <c r="L1668" s="80"/>
      <c r="M1668" s="81">
        <f t="shared" si="79"/>
        <v>11055.35</v>
      </c>
      <c r="N1668" s="81">
        <f t="shared" si="80"/>
        <v>-2144.7399999999998</v>
      </c>
    </row>
    <row r="1669" spans="1:14" customFormat="1" ht="30" x14ac:dyDescent="0.25">
      <c r="A1669" s="42">
        <v>1626</v>
      </c>
      <c r="B1669" s="22" t="s">
        <v>1213</v>
      </c>
      <c r="C1669" s="31">
        <v>22.3</v>
      </c>
      <c r="D1669" s="22" t="s">
        <v>1263</v>
      </c>
      <c r="E1669" s="24" t="s">
        <v>1264</v>
      </c>
      <c r="F1669" s="72" t="s">
        <v>41</v>
      </c>
      <c r="G1669" s="70">
        <v>-0.34399999999999997</v>
      </c>
      <c r="H1669" s="78">
        <f t="shared" si="78"/>
        <v>10035.64</v>
      </c>
      <c r="I1669" s="79">
        <v>-3452.26</v>
      </c>
      <c r="J1669" s="8"/>
      <c r="K1669" s="80"/>
      <c r="L1669" s="80"/>
      <c r="M1669" s="81">
        <f t="shared" si="79"/>
        <v>10703.26</v>
      </c>
      <c r="N1669" s="81">
        <f t="shared" si="80"/>
        <v>-3681.92</v>
      </c>
    </row>
    <row r="1670" spans="1:14" customFormat="1" ht="45" x14ac:dyDescent="0.25">
      <c r="A1670" s="42">
        <v>1627</v>
      </c>
      <c r="B1670" s="22" t="s">
        <v>1213</v>
      </c>
      <c r="C1670" s="23">
        <v>23</v>
      </c>
      <c r="D1670" s="22" t="s">
        <v>35</v>
      </c>
      <c r="E1670" s="24" t="s">
        <v>1265</v>
      </c>
      <c r="F1670" s="72" t="s">
        <v>32</v>
      </c>
      <c r="G1670" s="68">
        <v>0.67</v>
      </c>
      <c r="H1670" s="78">
        <f t="shared" si="78"/>
        <v>159594.25</v>
      </c>
      <c r="I1670" s="79">
        <v>106928.15</v>
      </c>
      <c r="J1670" s="8"/>
      <c r="K1670" s="80"/>
      <c r="L1670" s="80"/>
      <c r="M1670" s="81">
        <f t="shared" si="79"/>
        <v>170211.24</v>
      </c>
      <c r="N1670" s="81">
        <f t="shared" si="80"/>
        <v>114041.53</v>
      </c>
    </row>
    <row r="1671" spans="1:14" customFormat="1" ht="30" x14ac:dyDescent="0.25">
      <c r="A1671" s="42">
        <v>1628</v>
      </c>
      <c r="B1671" s="22" t="s">
        <v>1213</v>
      </c>
      <c r="C1671" s="31">
        <v>23.1</v>
      </c>
      <c r="D1671" s="22" t="s">
        <v>1266</v>
      </c>
      <c r="E1671" s="24" t="s">
        <v>1267</v>
      </c>
      <c r="F1671" s="72" t="s">
        <v>221</v>
      </c>
      <c r="G1671" s="68">
        <v>-0.04</v>
      </c>
      <c r="H1671" s="78">
        <f t="shared" si="78"/>
        <v>56059.75</v>
      </c>
      <c r="I1671" s="79">
        <v>-2242.39</v>
      </c>
      <c r="J1671" s="8"/>
      <c r="K1671" s="80"/>
      <c r="L1671" s="80"/>
      <c r="M1671" s="81">
        <f t="shared" si="79"/>
        <v>59789.120000000003</v>
      </c>
      <c r="N1671" s="81">
        <f t="shared" si="80"/>
        <v>-2391.56</v>
      </c>
    </row>
    <row r="1672" spans="1:14" customFormat="1" ht="45" x14ac:dyDescent="0.25">
      <c r="A1672" s="42">
        <v>1629</v>
      </c>
      <c r="B1672" s="22" t="s">
        <v>1213</v>
      </c>
      <c r="C1672" s="31">
        <v>23.2</v>
      </c>
      <c r="D1672" s="22" t="s">
        <v>1268</v>
      </c>
      <c r="E1672" s="24" t="s">
        <v>1269</v>
      </c>
      <c r="F1672" s="72" t="s">
        <v>41</v>
      </c>
      <c r="G1672" s="70">
        <v>-0.34799999999999998</v>
      </c>
      <c r="H1672" s="78">
        <f t="shared" si="78"/>
        <v>4527.16</v>
      </c>
      <c r="I1672" s="79">
        <v>-1575.45</v>
      </c>
      <c r="J1672" s="8"/>
      <c r="K1672" s="80"/>
      <c r="L1672" s="80"/>
      <c r="M1672" s="81">
        <f t="shared" si="79"/>
        <v>4828.33</v>
      </c>
      <c r="N1672" s="81">
        <f t="shared" si="80"/>
        <v>-1680.26</v>
      </c>
    </row>
    <row r="1673" spans="1:14" customFormat="1" ht="30" x14ac:dyDescent="0.25">
      <c r="A1673" s="42">
        <v>1630</v>
      </c>
      <c r="B1673" s="22" t="s">
        <v>1213</v>
      </c>
      <c r="C1673" s="31">
        <v>23.3</v>
      </c>
      <c r="D1673" s="22" t="s">
        <v>1270</v>
      </c>
      <c r="E1673" s="24" t="s">
        <v>1271</v>
      </c>
      <c r="F1673" s="72" t="s">
        <v>41</v>
      </c>
      <c r="G1673" s="70">
        <v>-0.34799999999999998</v>
      </c>
      <c r="H1673" s="78">
        <f t="shared" si="78"/>
        <v>6512.56</v>
      </c>
      <c r="I1673" s="79">
        <v>-2266.37</v>
      </c>
      <c r="J1673" s="8"/>
      <c r="K1673" s="80"/>
      <c r="L1673" s="80"/>
      <c r="M1673" s="81">
        <f t="shared" si="79"/>
        <v>6945.81</v>
      </c>
      <c r="N1673" s="81">
        <f t="shared" si="80"/>
        <v>-2417.14</v>
      </c>
    </row>
    <row r="1674" spans="1:14" customFormat="1" ht="60" x14ac:dyDescent="0.25">
      <c r="A1674" s="42">
        <v>1631</v>
      </c>
      <c r="B1674" s="22" t="s">
        <v>1213</v>
      </c>
      <c r="C1674" s="23">
        <v>24</v>
      </c>
      <c r="D1674" s="22" t="s">
        <v>37</v>
      </c>
      <c r="E1674" s="24" t="s">
        <v>1272</v>
      </c>
      <c r="F1674" s="72" t="s">
        <v>32</v>
      </c>
      <c r="G1674" s="70">
        <v>0.35299999999999998</v>
      </c>
      <c r="H1674" s="78">
        <f t="shared" si="78"/>
        <v>248085.72</v>
      </c>
      <c r="I1674" s="79">
        <v>87574.26</v>
      </c>
      <c r="J1674" s="8"/>
      <c r="K1674" s="80"/>
      <c r="L1674" s="80"/>
      <c r="M1674" s="81">
        <f t="shared" si="79"/>
        <v>264589.59999999998</v>
      </c>
      <c r="N1674" s="81">
        <f t="shared" si="80"/>
        <v>93400.13</v>
      </c>
    </row>
    <row r="1675" spans="1:14" customFormat="1" ht="30" x14ac:dyDescent="0.25">
      <c r="A1675" s="42">
        <v>1632</v>
      </c>
      <c r="B1675" s="22" t="s">
        <v>1213</v>
      </c>
      <c r="C1675" s="31">
        <v>24.1</v>
      </c>
      <c r="D1675" s="22" t="s">
        <v>1273</v>
      </c>
      <c r="E1675" s="24" t="s">
        <v>1274</v>
      </c>
      <c r="F1675" s="72" t="s">
        <v>1275</v>
      </c>
      <c r="G1675" s="70">
        <v>-7.0000000000000001E-3</v>
      </c>
      <c r="H1675" s="78">
        <f t="shared" si="78"/>
        <v>11017.14</v>
      </c>
      <c r="I1675" s="79">
        <v>-77.12</v>
      </c>
      <c r="J1675" s="8"/>
      <c r="K1675" s="80"/>
      <c r="L1675" s="80"/>
      <c r="M1675" s="81">
        <f t="shared" si="79"/>
        <v>11750.05</v>
      </c>
      <c r="N1675" s="81">
        <f t="shared" si="80"/>
        <v>-82.25</v>
      </c>
    </row>
    <row r="1676" spans="1:14" customFormat="1" ht="45" x14ac:dyDescent="0.25">
      <c r="A1676" s="42">
        <v>1633</v>
      </c>
      <c r="B1676" s="22" t="s">
        <v>1213</v>
      </c>
      <c r="C1676" s="23">
        <v>25</v>
      </c>
      <c r="D1676" s="22" t="s">
        <v>39</v>
      </c>
      <c r="E1676" s="24" t="s">
        <v>1276</v>
      </c>
      <c r="F1676" s="72" t="s">
        <v>41</v>
      </c>
      <c r="G1676" s="70">
        <v>5.5E-2</v>
      </c>
      <c r="H1676" s="78">
        <f t="shared" si="78"/>
        <v>37012.36</v>
      </c>
      <c r="I1676" s="79">
        <v>2035.68</v>
      </c>
      <c r="J1676" s="8"/>
      <c r="K1676" s="80"/>
      <c r="L1676" s="80"/>
      <c r="M1676" s="81">
        <f t="shared" si="79"/>
        <v>39474.6</v>
      </c>
      <c r="N1676" s="81">
        <f t="shared" si="80"/>
        <v>2171.1</v>
      </c>
    </row>
    <row r="1677" spans="1:14" customFormat="1" ht="45" x14ac:dyDescent="0.25">
      <c r="A1677" s="42">
        <v>1634</v>
      </c>
      <c r="B1677" s="22" t="s">
        <v>1213</v>
      </c>
      <c r="C1677" s="23">
        <v>26</v>
      </c>
      <c r="D1677" s="22" t="s">
        <v>42</v>
      </c>
      <c r="E1677" s="24" t="s">
        <v>1277</v>
      </c>
      <c r="F1677" s="72" t="s">
        <v>44</v>
      </c>
      <c r="G1677" s="68">
        <v>0.01</v>
      </c>
      <c r="H1677" s="78">
        <f t="shared" si="78"/>
        <v>445698</v>
      </c>
      <c r="I1677" s="79">
        <v>4456.9799999999996</v>
      </c>
      <c r="J1677" s="8"/>
      <c r="K1677" s="80"/>
      <c r="L1677" s="80"/>
      <c r="M1677" s="81">
        <f t="shared" si="79"/>
        <v>475348.02</v>
      </c>
      <c r="N1677" s="81">
        <f t="shared" si="80"/>
        <v>4753.4799999999996</v>
      </c>
    </row>
    <row r="1678" spans="1:14" customFormat="1" ht="30" x14ac:dyDescent="0.25">
      <c r="A1678" s="42">
        <v>1635</v>
      </c>
      <c r="B1678" s="22" t="s">
        <v>1213</v>
      </c>
      <c r="C1678" s="23">
        <v>27</v>
      </c>
      <c r="D1678" s="22" t="s">
        <v>66</v>
      </c>
      <c r="E1678" s="24" t="s">
        <v>67</v>
      </c>
      <c r="F1678" s="72" t="s">
        <v>14</v>
      </c>
      <c r="G1678" s="68">
        <v>73.23</v>
      </c>
      <c r="H1678" s="78">
        <f t="shared" si="78"/>
        <v>190127.56</v>
      </c>
      <c r="I1678" s="79">
        <v>13923041.02</v>
      </c>
      <c r="J1678" s="8"/>
      <c r="K1678" s="80"/>
      <c r="L1678" s="80"/>
      <c r="M1678" s="81">
        <f t="shared" si="79"/>
        <v>202775.78</v>
      </c>
      <c r="N1678" s="81">
        <f t="shared" si="80"/>
        <v>14849270.369999999</v>
      </c>
    </row>
    <row r="1679" spans="1:14" customFormat="1" ht="30" x14ac:dyDescent="0.25">
      <c r="A1679" s="42">
        <v>1636</v>
      </c>
      <c r="B1679" s="22" t="s">
        <v>1213</v>
      </c>
      <c r="C1679" s="23">
        <v>28</v>
      </c>
      <c r="D1679" s="22" t="s">
        <v>70</v>
      </c>
      <c r="E1679" s="24" t="s">
        <v>71</v>
      </c>
      <c r="F1679" s="72" t="s">
        <v>14</v>
      </c>
      <c r="G1679" s="68">
        <v>8.14</v>
      </c>
      <c r="H1679" s="78">
        <f t="shared" si="78"/>
        <v>919980.91</v>
      </c>
      <c r="I1679" s="79">
        <v>7488644.5999999996</v>
      </c>
      <c r="J1679" s="8"/>
      <c r="K1679" s="80"/>
      <c r="L1679" s="80"/>
      <c r="M1679" s="81">
        <f t="shared" si="79"/>
        <v>981182.55</v>
      </c>
      <c r="N1679" s="81">
        <f t="shared" si="80"/>
        <v>7986825.96</v>
      </c>
    </row>
    <row r="1680" spans="1:14" customFormat="1" ht="60" x14ac:dyDescent="0.25">
      <c r="A1680" s="42">
        <v>1637</v>
      </c>
      <c r="B1680" s="22" t="s">
        <v>1213</v>
      </c>
      <c r="C1680" s="23">
        <v>29</v>
      </c>
      <c r="D1680" s="22" t="s">
        <v>1278</v>
      </c>
      <c r="E1680" s="24" t="s">
        <v>1279</v>
      </c>
      <c r="F1680" s="72" t="s">
        <v>25</v>
      </c>
      <c r="G1680" s="70">
        <v>2.4289999999999998</v>
      </c>
      <c r="H1680" s="78">
        <f t="shared" si="78"/>
        <v>191235.03</v>
      </c>
      <c r="I1680" s="79">
        <v>464509.89</v>
      </c>
      <c r="J1680" s="8"/>
      <c r="K1680" s="80"/>
      <c r="L1680" s="80"/>
      <c r="M1680" s="81">
        <f t="shared" si="79"/>
        <v>203956.92</v>
      </c>
      <c r="N1680" s="81">
        <f t="shared" si="80"/>
        <v>495411.36</v>
      </c>
    </row>
    <row r="1681" spans="1:14" customFormat="1" ht="60" x14ac:dyDescent="0.25">
      <c r="A1681" s="42">
        <v>1638</v>
      </c>
      <c r="B1681" s="22" t="s">
        <v>1213</v>
      </c>
      <c r="C1681" s="23">
        <v>30</v>
      </c>
      <c r="D1681" s="22" t="s">
        <v>1280</v>
      </c>
      <c r="E1681" s="24" t="s">
        <v>1281</v>
      </c>
      <c r="F1681" s="72" t="s">
        <v>25</v>
      </c>
      <c r="G1681" s="70">
        <v>7.2869999999999999</v>
      </c>
      <c r="H1681" s="78">
        <f t="shared" si="78"/>
        <v>236033.92000000001</v>
      </c>
      <c r="I1681" s="79">
        <v>1719979.21</v>
      </c>
      <c r="J1681" s="8"/>
      <c r="K1681" s="80"/>
      <c r="L1681" s="80"/>
      <c r="M1681" s="81">
        <f t="shared" si="79"/>
        <v>251736.05</v>
      </c>
      <c r="N1681" s="81">
        <f t="shared" si="80"/>
        <v>1834400.6</v>
      </c>
    </row>
    <row r="1682" spans="1:14" customFormat="1" ht="60" x14ac:dyDescent="0.25">
      <c r="A1682" s="42">
        <v>1639</v>
      </c>
      <c r="B1682" s="22" t="s">
        <v>1213</v>
      </c>
      <c r="C1682" s="23">
        <v>31</v>
      </c>
      <c r="D1682" s="22" t="s">
        <v>1282</v>
      </c>
      <c r="E1682" s="24" t="s">
        <v>1283</v>
      </c>
      <c r="F1682" s="72" t="s">
        <v>25</v>
      </c>
      <c r="G1682" s="70">
        <v>0.28299999999999997</v>
      </c>
      <c r="H1682" s="78">
        <f t="shared" si="78"/>
        <v>223163.5</v>
      </c>
      <c r="I1682" s="79">
        <v>63155.27</v>
      </c>
      <c r="J1682" s="8"/>
      <c r="K1682" s="80"/>
      <c r="L1682" s="80"/>
      <c r="M1682" s="81">
        <f t="shared" si="79"/>
        <v>238009.43</v>
      </c>
      <c r="N1682" s="81">
        <f t="shared" si="80"/>
        <v>67356.67</v>
      </c>
    </row>
    <row r="1683" spans="1:14" customFormat="1" ht="60" x14ac:dyDescent="0.25">
      <c r="A1683" s="42">
        <v>1640</v>
      </c>
      <c r="B1683" s="22" t="s">
        <v>1213</v>
      </c>
      <c r="C1683" s="23">
        <v>32</v>
      </c>
      <c r="D1683" s="22" t="s">
        <v>1284</v>
      </c>
      <c r="E1683" s="24" t="s">
        <v>1285</v>
      </c>
      <c r="F1683" s="72" t="s">
        <v>25</v>
      </c>
      <c r="G1683" s="68">
        <v>0.85</v>
      </c>
      <c r="H1683" s="78">
        <f t="shared" si="78"/>
        <v>269396.19</v>
      </c>
      <c r="I1683" s="79">
        <v>228986.76</v>
      </c>
      <c r="J1683" s="8"/>
      <c r="K1683" s="80"/>
      <c r="L1683" s="80"/>
      <c r="M1683" s="81">
        <f t="shared" si="79"/>
        <v>287317.75</v>
      </c>
      <c r="N1683" s="81">
        <f t="shared" si="80"/>
        <v>244220.09</v>
      </c>
    </row>
    <row r="1684" spans="1:14" customFormat="1" ht="60" x14ac:dyDescent="0.25">
      <c r="A1684" s="42">
        <v>1641</v>
      </c>
      <c r="B1684" s="22" t="s">
        <v>1213</v>
      </c>
      <c r="C1684" s="23">
        <v>33</v>
      </c>
      <c r="D1684" s="22" t="s">
        <v>26</v>
      </c>
      <c r="E1684" s="24" t="s">
        <v>74</v>
      </c>
      <c r="F1684" s="72" t="s">
        <v>28</v>
      </c>
      <c r="G1684" s="71">
        <v>4737</v>
      </c>
      <c r="H1684" s="78">
        <f t="shared" si="78"/>
        <v>397.15</v>
      </c>
      <c r="I1684" s="79">
        <v>1881278.71</v>
      </c>
      <c r="J1684" s="8"/>
      <c r="K1684" s="80"/>
      <c r="L1684" s="80"/>
      <c r="M1684" s="81">
        <f t="shared" si="79"/>
        <v>423.57</v>
      </c>
      <c r="N1684" s="81">
        <f t="shared" si="80"/>
        <v>2006451.09</v>
      </c>
    </row>
    <row r="1685" spans="1:14" customFormat="1" ht="60" x14ac:dyDescent="0.25">
      <c r="A1685" s="42">
        <v>1642</v>
      </c>
      <c r="B1685" s="22" t="s">
        <v>1213</v>
      </c>
      <c r="C1685" s="23">
        <v>34</v>
      </c>
      <c r="D1685" s="22" t="s">
        <v>26</v>
      </c>
      <c r="E1685" s="24" t="s">
        <v>96</v>
      </c>
      <c r="F1685" s="72" t="s">
        <v>28</v>
      </c>
      <c r="G1685" s="71">
        <v>16760</v>
      </c>
      <c r="H1685" s="78">
        <f t="shared" si="78"/>
        <v>397.15</v>
      </c>
      <c r="I1685" s="79">
        <v>6656160.2599999998</v>
      </c>
      <c r="J1685" s="8"/>
      <c r="K1685" s="80"/>
      <c r="L1685" s="80"/>
      <c r="M1685" s="81">
        <f t="shared" si="79"/>
        <v>423.57</v>
      </c>
      <c r="N1685" s="81">
        <f t="shared" si="80"/>
        <v>7099033.2000000002</v>
      </c>
    </row>
    <row r="1686" spans="1:14" customFormat="1" ht="45" x14ac:dyDescent="0.25">
      <c r="A1686" s="42">
        <v>1643</v>
      </c>
      <c r="B1686" s="22" t="s">
        <v>1213</v>
      </c>
      <c r="C1686" s="23">
        <v>35</v>
      </c>
      <c r="D1686" s="22" t="s">
        <v>51</v>
      </c>
      <c r="E1686" s="24" t="s">
        <v>1286</v>
      </c>
      <c r="F1686" s="72" t="s">
        <v>14</v>
      </c>
      <c r="G1686" s="68">
        <v>3.15</v>
      </c>
      <c r="H1686" s="78">
        <f t="shared" si="78"/>
        <v>224394.03</v>
      </c>
      <c r="I1686" s="79">
        <v>706841.18</v>
      </c>
      <c r="J1686" s="8"/>
      <c r="K1686" s="80"/>
      <c r="L1686" s="80"/>
      <c r="M1686" s="81">
        <f t="shared" si="79"/>
        <v>239321.82</v>
      </c>
      <c r="N1686" s="81">
        <f t="shared" si="80"/>
        <v>753863.73</v>
      </c>
    </row>
    <row r="1687" spans="1:14" customFormat="1" ht="30" x14ac:dyDescent="0.25">
      <c r="A1687" s="42">
        <v>1644</v>
      </c>
      <c r="B1687" s="22" t="s">
        <v>1213</v>
      </c>
      <c r="C1687" s="23">
        <v>36</v>
      </c>
      <c r="D1687" s="22" t="s">
        <v>70</v>
      </c>
      <c r="E1687" s="24" t="s">
        <v>1287</v>
      </c>
      <c r="F1687" s="72" t="s">
        <v>14</v>
      </c>
      <c r="G1687" s="68">
        <v>1.35</v>
      </c>
      <c r="H1687" s="78">
        <f t="shared" si="78"/>
        <v>1030378.87</v>
      </c>
      <c r="I1687" s="79">
        <v>1391011.48</v>
      </c>
      <c r="J1687" s="8"/>
      <c r="K1687" s="80"/>
      <c r="L1687" s="80"/>
      <c r="M1687" s="81">
        <f t="shared" si="79"/>
        <v>1098924.73</v>
      </c>
      <c r="N1687" s="81">
        <f t="shared" si="80"/>
        <v>1483548.39</v>
      </c>
    </row>
    <row r="1688" spans="1:14" customFormat="1" ht="45" x14ac:dyDescent="0.25">
      <c r="A1688" s="42">
        <v>1645</v>
      </c>
      <c r="B1688" s="22" t="s">
        <v>1213</v>
      </c>
      <c r="C1688" s="23">
        <v>37</v>
      </c>
      <c r="D1688" s="22" t="s">
        <v>23</v>
      </c>
      <c r="E1688" s="24" t="s">
        <v>1288</v>
      </c>
      <c r="F1688" s="72" t="s">
        <v>25</v>
      </c>
      <c r="G1688" s="70">
        <v>0.315</v>
      </c>
      <c r="H1688" s="78">
        <f t="shared" si="78"/>
        <v>140409.07999999999</v>
      </c>
      <c r="I1688" s="79">
        <v>44228.86</v>
      </c>
      <c r="J1688" s="8"/>
      <c r="K1688" s="80"/>
      <c r="L1688" s="80"/>
      <c r="M1688" s="81">
        <f t="shared" si="79"/>
        <v>149749.78</v>
      </c>
      <c r="N1688" s="81">
        <f t="shared" si="80"/>
        <v>47171.18</v>
      </c>
    </row>
    <row r="1689" spans="1:14" customFormat="1" ht="45" x14ac:dyDescent="0.25">
      <c r="A1689" s="42">
        <v>1646</v>
      </c>
      <c r="B1689" s="22" t="s">
        <v>1213</v>
      </c>
      <c r="C1689" s="23">
        <v>38</v>
      </c>
      <c r="D1689" s="22" t="s">
        <v>68</v>
      </c>
      <c r="E1689" s="24" t="s">
        <v>73</v>
      </c>
      <c r="F1689" s="72" t="s">
        <v>25</v>
      </c>
      <c r="G1689" s="70">
        <v>0.13500000000000001</v>
      </c>
      <c r="H1689" s="78">
        <f t="shared" si="78"/>
        <v>165340.15</v>
      </c>
      <c r="I1689" s="79">
        <v>22320.92</v>
      </c>
      <c r="J1689" s="8"/>
      <c r="K1689" s="80"/>
      <c r="L1689" s="80"/>
      <c r="M1689" s="81">
        <f t="shared" si="79"/>
        <v>176339.39</v>
      </c>
      <c r="N1689" s="81">
        <f t="shared" si="80"/>
        <v>23805.82</v>
      </c>
    </row>
    <row r="1690" spans="1:14" customFormat="1" ht="60" x14ac:dyDescent="0.25">
      <c r="A1690" s="42">
        <v>1647</v>
      </c>
      <c r="B1690" s="22" t="s">
        <v>1213</v>
      </c>
      <c r="C1690" s="23">
        <v>39</v>
      </c>
      <c r="D1690" s="22" t="s">
        <v>26</v>
      </c>
      <c r="E1690" s="24" t="s">
        <v>74</v>
      </c>
      <c r="F1690" s="72" t="s">
        <v>28</v>
      </c>
      <c r="G1690" s="71">
        <v>614</v>
      </c>
      <c r="H1690" s="78">
        <f t="shared" si="78"/>
        <v>397.15</v>
      </c>
      <c r="I1690" s="79">
        <v>243847.4</v>
      </c>
      <c r="J1690" s="8"/>
      <c r="K1690" s="80"/>
      <c r="L1690" s="80"/>
      <c r="M1690" s="81">
        <f t="shared" si="79"/>
        <v>423.57</v>
      </c>
      <c r="N1690" s="81">
        <f t="shared" si="80"/>
        <v>260071.98</v>
      </c>
    </row>
    <row r="1691" spans="1:14" customFormat="1" ht="60" x14ac:dyDescent="0.25">
      <c r="A1691" s="42">
        <v>1648</v>
      </c>
      <c r="B1691" s="22" t="s">
        <v>1213</v>
      </c>
      <c r="C1691" s="23">
        <v>40</v>
      </c>
      <c r="D1691" s="22" t="s">
        <v>26</v>
      </c>
      <c r="E1691" s="24" t="s">
        <v>96</v>
      </c>
      <c r="F1691" s="72" t="s">
        <v>28</v>
      </c>
      <c r="G1691" s="71">
        <v>311</v>
      </c>
      <c r="H1691" s="78">
        <f t="shared" si="78"/>
        <v>397.15</v>
      </c>
      <c r="I1691" s="79">
        <v>123512.28</v>
      </c>
      <c r="J1691" s="8"/>
      <c r="K1691" s="80"/>
      <c r="L1691" s="80"/>
      <c r="M1691" s="81">
        <f t="shared" si="79"/>
        <v>423.57</v>
      </c>
      <c r="N1691" s="81">
        <f t="shared" si="80"/>
        <v>131730.26999999999</v>
      </c>
    </row>
    <row r="1692" spans="1:14" customFormat="1" ht="45" x14ac:dyDescent="0.25">
      <c r="A1692" s="42">
        <v>1649</v>
      </c>
      <c r="B1692" s="22" t="s">
        <v>1213</v>
      </c>
      <c r="C1692" s="23">
        <v>41</v>
      </c>
      <c r="D1692" s="22" t="s">
        <v>58</v>
      </c>
      <c r="E1692" s="24" t="s">
        <v>1289</v>
      </c>
      <c r="F1692" s="72" t="s">
        <v>25</v>
      </c>
      <c r="G1692" s="68">
        <v>0.45</v>
      </c>
      <c r="H1692" s="78">
        <f t="shared" si="78"/>
        <v>7772.36</v>
      </c>
      <c r="I1692" s="79">
        <v>3497.56</v>
      </c>
      <c r="J1692" s="8"/>
      <c r="K1692" s="80"/>
      <c r="L1692" s="80"/>
      <c r="M1692" s="81">
        <f t="shared" si="79"/>
        <v>8289.42</v>
      </c>
      <c r="N1692" s="81">
        <f t="shared" si="80"/>
        <v>3730.24</v>
      </c>
    </row>
    <row r="1693" spans="1:14" customFormat="1" ht="15" x14ac:dyDescent="0.25">
      <c r="A1693" s="42">
        <v>1650</v>
      </c>
      <c r="B1693" s="22" t="s">
        <v>1213</v>
      </c>
      <c r="C1693" s="31">
        <v>41.1</v>
      </c>
      <c r="D1693" s="22" t="s">
        <v>79</v>
      </c>
      <c r="E1693" s="24" t="s">
        <v>80</v>
      </c>
      <c r="F1693" s="72" t="s">
        <v>41</v>
      </c>
      <c r="G1693" s="71">
        <v>455</v>
      </c>
      <c r="H1693" s="78">
        <f t="shared" si="78"/>
        <v>705.5</v>
      </c>
      <c r="I1693" s="79">
        <v>321003.40999999997</v>
      </c>
      <c r="J1693" s="8"/>
      <c r="K1693" s="80"/>
      <c r="L1693" s="80"/>
      <c r="M1693" s="81">
        <f t="shared" si="79"/>
        <v>752.43</v>
      </c>
      <c r="N1693" s="81">
        <f t="shared" si="80"/>
        <v>342355.65</v>
      </c>
    </row>
    <row r="1694" spans="1:14" customFormat="1" ht="45" x14ac:dyDescent="0.25">
      <c r="A1694" s="42">
        <v>1651</v>
      </c>
      <c r="B1694" s="22" t="s">
        <v>1213</v>
      </c>
      <c r="C1694" s="23">
        <v>42</v>
      </c>
      <c r="D1694" s="22" t="s">
        <v>145</v>
      </c>
      <c r="E1694" s="24" t="s">
        <v>757</v>
      </c>
      <c r="F1694" s="72" t="s">
        <v>28</v>
      </c>
      <c r="G1694" s="69">
        <v>-832.5</v>
      </c>
      <c r="H1694" s="78">
        <f t="shared" si="78"/>
        <v>252.67</v>
      </c>
      <c r="I1694" s="79">
        <v>-210345.93</v>
      </c>
      <c r="J1694" s="8"/>
      <c r="K1694" s="80"/>
      <c r="L1694" s="80"/>
      <c r="M1694" s="81">
        <f t="shared" si="79"/>
        <v>269.48</v>
      </c>
      <c r="N1694" s="81">
        <f t="shared" si="80"/>
        <v>-224342.1</v>
      </c>
    </row>
    <row r="1695" spans="1:14" customFormat="1" ht="45" x14ac:dyDescent="0.25">
      <c r="A1695" s="42">
        <v>1652</v>
      </c>
      <c r="B1695" s="22" t="s">
        <v>1213</v>
      </c>
      <c r="C1695" s="23">
        <v>43</v>
      </c>
      <c r="D1695" s="22" t="s">
        <v>147</v>
      </c>
      <c r="E1695" s="24" t="s">
        <v>758</v>
      </c>
      <c r="F1695" s="72" t="s">
        <v>28</v>
      </c>
      <c r="G1695" s="69">
        <v>832.5</v>
      </c>
      <c r="H1695" s="78">
        <f t="shared" si="78"/>
        <v>1077.99</v>
      </c>
      <c r="I1695" s="79">
        <v>897423.33</v>
      </c>
      <c r="J1695" s="8"/>
      <c r="K1695" s="80"/>
      <c r="L1695" s="80"/>
      <c r="M1695" s="81">
        <f t="shared" si="79"/>
        <v>1149.7</v>
      </c>
      <c r="N1695" s="81">
        <f t="shared" si="80"/>
        <v>957125.25</v>
      </c>
    </row>
    <row r="1696" spans="1:14" customFormat="1" ht="15" x14ac:dyDescent="0.25">
      <c r="A1696" s="48"/>
      <c r="B1696" s="48"/>
      <c r="C1696" s="48"/>
      <c r="D1696" s="48"/>
      <c r="E1696" s="46" t="s">
        <v>45</v>
      </c>
      <c r="F1696" s="91"/>
      <c r="G1696" s="91"/>
      <c r="H1696" s="94"/>
      <c r="I1696" s="91"/>
      <c r="J1696" s="95"/>
      <c r="K1696" s="85"/>
      <c r="L1696" s="85"/>
      <c r="M1696" s="87"/>
      <c r="N1696" s="87">
        <f>SUM(N1625:N1695)</f>
        <v>52342266.200000003</v>
      </c>
    </row>
    <row r="1697" spans="1:15" customFormat="1" ht="15" x14ac:dyDescent="0.25">
      <c r="A1697" s="44"/>
      <c r="B1697" s="44"/>
      <c r="C1697" s="44"/>
      <c r="D1697" s="44"/>
      <c r="E1697" s="10" t="s">
        <v>1290</v>
      </c>
      <c r="F1697" s="90"/>
      <c r="G1697" s="67"/>
      <c r="H1697" s="92"/>
      <c r="I1697" s="88"/>
      <c r="J1697" s="89"/>
      <c r="K1697" s="90"/>
      <c r="L1697" s="90"/>
      <c r="M1697" s="93"/>
      <c r="N1697" s="93"/>
    </row>
    <row r="1698" spans="1:15" customFormat="1" ht="45" x14ac:dyDescent="0.25">
      <c r="A1698" s="42">
        <v>1653</v>
      </c>
      <c r="B1698" s="22" t="s">
        <v>1291</v>
      </c>
      <c r="C1698" s="23">
        <v>1</v>
      </c>
      <c r="D1698" s="22" t="s">
        <v>1292</v>
      </c>
      <c r="E1698" s="24" t="s">
        <v>1293</v>
      </c>
      <c r="F1698" s="72" t="s">
        <v>1294</v>
      </c>
      <c r="G1698" s="71">
        <v>1</v>
      </c>
      <c r="H1698" s="78">
        <f t="shared" si="78"/>
        <v>18457.89</v>
      </c>
      <c r="I1698" s="79">
        <v>18457.89</v>
      </c>
      <c r="J1698" s="8"/>
      <c r="K1698" s="80"/>
      <c r="L1698" s="80"/>
      <c r="M1698" s="81">
        <f t="shared" si="79"/>
        <v>19685.8</v>
      </c>
      <c r="N1698" s="81">
        <f t="shared" si="80"/>
        <v>19685.8</v>
      </c>
    </row>
    <row r="1699" spans="1:15" customFormat="1" ht="45" x14ac:dyDescent="0.25">
      <c r="A1699" s="42">
        <v>1654</v>
      </c>
      <c r="B1699" s="22" t="s">
        <v>1291</v>
      </c>
      <c r="C1699" s="23">
        <v>2</v>
      </c>
      <c r="D1699" s="22" t="s">
        <v>1295</v>
      </c>
      <c r="E1699" s="24" t="s">
        <v>1296</v>
      </c>
      <c r="F1699" s="72" t="s">
        <v>1294</v>
      </c>
      <c r="G1699" s="71">
        <v>1</v>
      </c>
      <c r="H1699" s="78">
        <f t="shared" si="78"/>
        <v>89146.7</v>
      </c>
      <c r="I1699" s="79">
        <v>89146.7</v>
      </c>
      <c r="J1699" s="8"/>
      <c r="K1699" s="80"/>
      <c r="L1699" s="80"/>
      <c r="M1699" s="81">
        <f t="shared" si="79"/>
        <v>95077.18</v>
      </c>
      <c r="N1699" s="81">
        <f t="shared" si="80"/>
        <v>95077.18</v>
      </c>
    </row>
    <row r="1700" spans="1:15" customFormat="1" ht="60" x14ac:dyDescent="0.25">
      <c r="A1700" s="42">
        <v>1655</v>
      </c>
      <c r="B1700" s="22" t="s">
        <v>1291</v>
      </c>
      <c r="C1700" s="23">
        <v>3</v>
      </c>
      <c r="D1700" s="22" t="s">
        <v>1297</v>
      </c>
      <c r="E1700" s="24" t="s">
        <v>1298</v>
      </c>
      <c r="F1700" s="72" t="s">
        <v>1299</v>
      </c>
      <c r="G1700" s="71">
        <v>1</v>
      </c>
      <c r="H1700" s="78">
        <f t="shared" si="78"/>
        <v>8704.16</v>
      </c>
      <c r="I1700" s="79">
        <v>8704.16</v>
      </c>
      <c r="J1700" s="8"/>
      <c r="K1700" s="80"/>
      <c r="L1700" s="80"/>
      <c r="M1700" s="81">
        <f t="shared" si="79"/>
        <v>9283.2000000000007</v>
      </c>
      <c r="N1700" s="81">
        <f t="shared" si="80"/>
        <v>9283.2000000000007</v>
      </c>
    </row>
    <row r="1701" spans="1:15" customFormat="1" ht="45" x14ac:dyDescent="0.25">
      <c r="A1701" s="42">
        <v>1656</v>
      </c>
      <c r="B1701" s="22" t="s">
        <v>1291</v>
      </c>
      <c r="C1701" s="23">
        <v>4</v>
      </c>
      <c r="D1701" s="22" t="s">
        <v>1292</v>
      </c>
      <c r="E1701" s="24" t="s">
        <v>1293</v>
      </c>
      <c r="F1701" s="72" t="s">
        <v>1294</v>
      </c>
      <c r="G1701" s="71">
        <v>1</v>
      </c>
      <c r="H1701" s="78">
        <f t="shared" si="78"/>
        <v>18457.89</v>
      </c>
      <c r="I1701" s="79">
        <v>18457.89</v>
      </c>
      <c r="J1701" s="8"/>
      <c r="K1701" s="80"/>
      <c r="L1701" s="80"/>
      <c r="M1701" s="81">
        <f t="shared" si="79"/>
        <v>19685.8</v>
      </c>
      <c r="N1701" s="81">
        <f t="shared" si="80"/>
        <v>19685.8</v>
      </c>
    </row>
    <row r="1702" spans="1:15" customFormat="1" ht="45" x14ac:dyDescent="0.25">
      <c r="A1702" s="42">
        <v>1657</v>
      </c>
      <c r="B1702" s="22" t="s">
        <v>1291</v>
      </c>
      <c r="C1702" s="23">
        <v>5</v>
      </c>
      <c r="D1702" s="22" t="s">
        <v>1300</v>
      </c>
      <c r="E1702" s="24" t="s">
        <v>1301</v>
      </c>
      <c r="F1702" s="72" t="s">
        <v>1294</v>
      </c>
      <c r="G1702" s="71">
        <v>1</v>
      </c>
      <c r="H1702" s="78">
        <f t="shared" si="78"/>
        <v>176195.23</v>
      </c>
      <c r="I1702" s="79">
        <v>176195.23</v>
      </c>
      <c r="J1702" s="8"/>
      <c r="K1702" s="80"/>
      <c r="L1702" s="80"/>
      <c r="M1702" s="81">
        <f t="shared" si="79"/>
        <v>187916.6</v>
      </c>
      <c r="N1702" s="81">
        <f t="shared" si="80"/>
        <v>187916.6</v>
      </c>
    </row>
    <row r="1703" spans="1:15" customFormat="1" ht="60" x14ac:dyDescent="0.25">
      <c r="A1703" s="42">
        <v>1658</v>
      </c>
      <c r="B1703" s="22" t="s">
        <v>1291</v>
      </c>
      <c r="C1703" s="23">
        <v>6</v>
      </c>
      <c r="D1703" s="22" t="s">
        <v>1302</v>
      </c>
      <c r="E1703" s="24" t="s">
        <v>1303</v>
      </c>
      <c r="F1703" s="72" t="s">
        <v>1299</v>
      </c>
      <c r="G1703" s="71">
        <v>1</v>
      </c>
      <c r="H1703" s="78">
        <f t="shared" si="78"/>
        <v>8494.84</v>
      </c>
      <c r="I1703" s="79">
        <v>8494.84</v>
      </c>
      <c r="J1703" s="8"/>
      <c r="K1703" s="80"/>
      <c r="L1703" s="80"/>
      <c r="M1703" s="81">
        <f t="shared" si="79"/>
        <v>9059.9599999999991</v>
      </c>
      <c r="N1703" s="81">
        <f t="shared" si="80"/>
        <v>9059.9599999999991</v>
      </c>
    </row>
    <row r="1704" spans="1:15" customFormat="1" ht="45" x14ac:dyDescent="0.25">
      <c r="A1704" s="42">
        <v>1659</v>
      </c>
      <c r="B1704" s="22" t="s">
        <v>1291</v>
      </c>
      <c r="C1704" s="23">
        <v>7</v>
      </c>
      <c r="D1704" s="22" t="s">
        <v>1295</v>
      </c>
      <c r="E1704" s="24" t="s">
        <v>1304</v>
      </c>
      <c r="F1704" s="72" t="s">
        <v>1294</v>
      </c>
      <c r="G1704" s="71">
        <v>1</v>
      </c>
      <c r="H1704" s="78">
        <f t="shared" si="78"/>
        <v>89146.7</v>
      </c>
      <c r="I1704" s="79">
        <v>89146.7</v>
      </c>
      <c r="J1704" s="8"/>
      <c r="K1704" s="80"/>
      <c r="L1704" s="80"/>
      <c r="M1704" s="81">
        <f t="shared" si="79"/>
        <v>95077.18</v>
      </c>
      <c r="N1704" s="81">
        <f t="shared" si="80"/>
        <v>95077.18</v>
      </c>
    </row>
    <row r="1705" spans="1:15" customFormat="1" ht="60" x14ac:dyDescent="0.25">
      <c r="A1705" s="42">
        <v>1660</v>
      </c>
      <c r="B1705" s="22" t="s">
        <v>1291</v>
      </c>
      <c r="C1705" s="23">
        <v>8</v>
      </c>
      <c r="D1705" s="22" t="s">
        <v>1297</v>
      </c>
      <c r="E1705" s="24" t="s">
        <v>1298</v>
      </c>
      <c r="F1705" s="72" t="s">
        <v>1299</v>
      </c>
      <c r="G1705" s="71">
        <v>2</v>
      </c>
      <c r="H1705" s="78">
        <f t="shared" si="78"/>
        <v>8704.66</v>
      </c>
      <c r="I1705" s="79">
        <v>17409.310000000001</v>
      </c>
      <c r="J1705" s="8"/>
      <c r="K1705" s="80"/>
      <c r="L1705" s="80"/>
      <c r="M1705" s="81">
        <f t="shared" si="79"/>
        <v>9283.74</v>
      </c>
      <c r="N1705" s="81">
        <f t="shared" si="80"/>
        <v>18567.48</v>
      </c>
    </row>
    <row r="1706" spans="1:15" customFormat="1" ht="45" x14ac:dyDescent="0.25">
      <c r="A1706" s="42">
        <v>1661</v>
      </c>
      <c r="B1706" s="22" t="s">
        <v>1291</v>
      </c>
      <c r="C1706" s="23">
        <v>9</v>
      </c>
      <c r="D1706" s="22" t="s">
        <v>1300</v>
      </c>
      <c r="E1706" s="24" t="s">
        <v>1305</v>
      </c>
      <c r="F1706" s="72" t="s">
        <v>1294</v>
      </c>
      <c r="G1706" s="71">
        <v>1</v>
      </c>
      <c r="H1706" s="78">
        <f t="shared" si="78"/>
        <v>176195.23</v>
      </c>
      <c r="I1706" s="79">
        <v>176195.23</v>
      </c>
      <c r="J1706" s="8"/>
      <c r="K1706" s="80"/>
      <c r="L1706" s="80"/>
      <c r="M1706" s="81">
        <f>H1706*$J$9*$K$9-2.12</f>
        <v>187914.48</v>
      </c>
      <c r="N1706" s="81">
        <f t="shared" si="80"/>
        <v>187914.48</v>
      </c>
    </row>
    <row r="1707" spans="1:15" customFormat="1" ht="60" x14ac:dyDescent="0.25">
      <c r="A1707" s="42">
        <v>1662</v>
      </c>
      <c r="B1707" s="22" t="s">
        <v>1291</v>
      </c>
      <c r="C1707" s="23">
        <v>10</v>
      </c>
      <c r="D1707" s="22" t="s">
        <v>1302</v>
      </c>
      <c r="E1707" s="24" t="s">
        <v>1303</v>
      </c>
      <c r="F1707" s="72" t="s">
        <v>1299</v>
      </c>
      <c r="G1707" s="71">
        <v>2</v>
      </c>
      <c r="H1707" s="78">
        <f t="shared" si="78"/>
        <v>8494.84</v>
      </c>
      <c r="I1707" s="79">
        <v>16989.68</v>
      </c>
      <c r="J1707" s="8"/>
      <c r="K1707" s="80"/>
      <c r="L1707" s="80"/>
      <c r="M1707" s="81">
        <f t="shared" si="79"/>
        <v>9059.9599999999991</v>
      </c>
      <c r="N1707" s="81">
        <f t="shared" si="80"/>
        <v>18119.919999999998</v>
      </c>
    </row>
    <row r="1708" spans="1:15" customFormat="1" ht="75" x14ac:dyDescent="0.25">
      <c r="A1708" s="42">
        <v>1663</v>
      </c>
      <c r="B1708" s="22" t="s">
        <v>1291</v>
      </c>
      <c r="C1708" s="23">
        <v>11</v>
      </c>
      <c r="D1708" s="22" t="s">
        <v>1306</v>
      </c>
      <c r="E1708" s="24" t="s">
        <v>1307</v>
      </c>
      <c r="F1708" s="72" t="s">
        <v>156</v>
      </c>
      <c r="G1708" s="71">
        <v>2</v>
      </c>
      <c r="H1708" s="78">
        <f t="shared" si="78"/>
        <v>290.67</v>
      </c>
      <c r="I1708" s="79">
        <v>581.34</v>
      </c>
      <c r="J1708" s="8"/>
      <c r="K1708" s="80"/>
      <c r="L1708" s="80"/>
      <c r="M1708" s="81">
        <f t="shared" si="79"/>
        <v>310.01</v>
      </c>
      <c r="N1708" s="81">
        <f t="shared" si="80"/>
        <v>620.02</v>
      </c>
    </row>
    <row r="1709" spans="1:15" customFormat="1" ht="30" x14ac:dyDescent="0.25">
      <c r="A1709" s="42">
        <v>1664</v>
      </c>
      <c r="B1709" s="22" t="s">
        <v>1291</v>
      </c>
      <c r="C1709" s="23">
        <v>12</v>
      </c>
      <c r="D1709" s="22" t="s">
        <v>1308</v>
      </c>
      <c r="E1709" s="24" t="s">
        <v>1309</v>
      </c>
      <c r="F1709" s="72" t="s">
        <v>1310</v>
      </c>
      <c r="G1709" s="71">
        <v>3</v>
      </c>
      <c r="H1709" s="78">
        <f t="shared" si="78"/>
        <v>3947.66</v>
      </c>
      <c r="I1709" s="79">
        <v>11842.97</v>
      </c>
      <c r="J1709" s="8"/>
      <c r="K1709" s="80"/>
      <c r="L1709" s="80"/>
      <c r="M1709" s="81">
        <f t="shared" si="79"/>
        <v>4210.28</v>
      </c>
      <c r="N1709" s="81">
        <f t="shared" si="80"/>
        <v>12630.84</v>
      </c>
    </row>
    <row r="1710" spans="1:15" customFormat="1" ht="15" x14ac:dyDescent="0.25">
      <c r="A1710" s="45"/>
      <c r="B1710" s="45"/>
      <c r="C1710" s="45"/>
      <c r="D1710" s="45"/>
      <c r="E1710" s="46" t="s">
        <v>45</v>
      </c>
      <c r="F1710" s="91"/>
      <c r="G1710" s="47"/>
      <c r="H1710" s="29"/>
      <c r="I1710" s="47"/>
      <c r="J1710" s="14"/>
      <c r="K1710" s="15"/>
      <c r="L1710" s="15"/>
      <c r="M1710" s="15"/>
      <c r="N1710" s="52">
        <f>SUM(N1698:N1709)</f>
        <v>673638.46</v>
      </c>
      <c r="O1710" s="3">
        <f>SUM(O12:O1709)</f>
        <v>6410679.9000000004</v>
      </c>
    </row>
    <row r="1711" spans="1:15" customFormat="1" ht="15" x14ac:dyDescent="0.25">
      <c r="A1711" s="32"/>
      <c r="B1711" s="32"/>
      <c r="C1711" s="32"/>
      <c r="D1711" s="32"/>
      <c r="E1711" s="33" t="s">
        <v>1322</v>
      </c>
      <c r="F1711" s="98"/>
      <c r="G1711" s="34"/>
      <c r="H1711" s="35"/>
      <c r="I1711" s="34"/>
      <c r="J1711" s="16"/>
      <c r="K1711" s="17"/>
      <c r="L1711" s="17"/>
      <c r="M1711" s="17"/>
      <c r="N1711" s="53">
        <f>N15+N34+N101+N117+N196+N232+N302+N351+N363+N386+N613+N1085+N1204+N1305+N1383+N1623+N1696+N1710</f>
        <v>358521222.69</v>
      </c>
    </row>
    <row r="1712" spans="1:15" customFormat="1" ht="15" x14ac:dyDescent="0.25">
      <c r="A1712" s="104"/>
      <c r="B1712" s="104"/>
      <c r="C1712" s="104"/>
      <c r="D1712" s="104"/>
      <c r="E1712" s="107" t="s">
        <v>1329</v>
      </c>
      <c r="F1712" s="108"/>
      <c r="G1712" s="109"/>
      <c r="H1712" s="105"/>
      <c r="I1712" s="109"/>
      <c r="J1712" s="106"/>
      <c r="K1712" s="110"/>
      <c r="L1712" s="110"/>
      <c r="M1712" s="110"/>
      <c r="N1712" s="111">
        <f>N1711-N1713-N1714-N1715</f>
        <v>350049744.92000002</v>
      </c>
    </row>
    <row r="1713" spans="1:14" customFormat="1" ht="15" x14ac:dyDescent="0.25">
      <c r="A1713" s="104"/>
      <c r="B1713" s="104"/>
      <c r="C1713" s="104"/>
      <c r="D1713" s="104"/>
      <c r="E1713" s="107" t="s">
        <v>1330</v>
      </c>
      <c r="F1713" s="108"/>
      <c r="G1713" s="109"/>
      <c r="H1713" s="105"/>
      <c r="I1713" s="109"/>
      <c r="J1713" s="106"/>
      <c r="K1713" s="110"/>
      <c r="L1713" s="110"/>
      <c r="M1713" s="110"/>
      <c r="N1713" s="111">
        <f>O1710</f>
        <v>6410679.9000000004</v>
      </c>
    </row>
    <row r="1714" spans="1:14" customFormat="1" ht="15" x14ac:dyDescent="0.25">
      <c r="A1714" s="104"/>
      <c r="B1714" s="104"/>
      <c r="C1714" s="104"/>
      <c r="D1714" s="104"/>
      <c r="E1714" s="107" t="s">
        <v>1339</v>
      </c>
      <c r="F1714" s="108"/>
      <c r="G1714" s="109"/>
      <c r="H1714" s="105"/>
      <c r="I1714" s="109"/>
      <c r="J1714" s="106"/>
      <c r="K1714" s="110"/>
      <c r="L1714" s="110"/>
      <c r="M1714" s="110"/>
      <c r="N1714" s="111">
        <f>N12+N13+N14</f>
        <v>1387159.41</v>
      </c>
    </row>
    <row r="1715" spans="1:14" customFormat="1" ht="15" x14ac:dyDescent="0.25">
      <c r="A1715" s="104"/>
      <c r="B1715" s="104"/>
      <c r="C1715" s="104"/>
      <c r="D1715" s="104"/>
      <c r="E1715" s="107" t="s">
        <v>1340</v>
      </c>
      <c r="F1715" s="108"/>
      <c r="G1715" s="109"/>
      <c r="H1715" s="105"/>
      <c r="I1715" s="109"/>
      <c r="J1715" s="106"/>
      <c r="K1715" s="110"/>
      <c r="L1715" s="110"/>
      <c r="M1715" s="110"/>
      <c r="N1715" s="111">
        <f>N1710</f>
        <v>673638.46</v>
      </c>
    </row>
    <row r="1716" spans="1:14" customFormat="1" ht="15" x14ac:dyDescent="0.25">
      <c r="A1716" s="36">
        <v>1665</v>
      </c>
      <c r="B1716" s="36"/>
      <c r="C1716" s="36"/>
      <c r="D1716" s="36"/>
      <c r="E1716" s="39" t="s">
        <v>1319</v>
      </c>
      <c r="F1716" s="72"/>
      <c r="G1716" s="36"/>
      <c r="H1716" s="25">
        <v>5025700</v>
      </c>
      <c r="I1716" s="26"/>
      <c r="J1716" s="6"/>
      <c r="K1716" s="13"/>
      <c r="L1716" s="13"/>
      <c r="M1716" s="13"/>
      <c r="N1716" s="38">
        <f>H1716*J9*K9-215.61</f>
        <v>5359818.6100000003</v>
      </c>
    </row>
    <row r="1717" spans="1:14" customFormat="1" ht="15" x14ac:dyDescent="0.25">
      <c r="A1717" s="36">
        <v>1666</v>
      </c>
      <c r="B1717" s="36"/>
      <c r="C1717" s="36"/>
      <c r="D1717" s="36"/>
      <c r="E1717" s="39" t="s">
        <v>1320</v>
      </c>
      <c r="F1717" s="99"/>
      <c r="G1717" s="37"/>
      <c r="H1717" s="25">
        <v>3565029.73</v>
      </c>
      <c r="I1717" s="37"/>
      <c r="J1717" s="6"/>
      <c r="K1717" s="13"/>
      <c r="L1717" s="13"/>
      <c r="M1717" s="13"/>
      <c r="N1717" s="38">
        <f>H1717*J9*K9+0.01</f>
        <v>3802193.01</v>
      </c>
    </row>
    <row r="1718" spans="1:14" customFormat="1" ht="15" x14ac:dyDescent="0.25">
      <c r="A1718" s="36"/>
      <c r="B1718" s="36"/>
      <c r="C1718" s="36"/>
      <c r="D1718" s="36"/>
      <c r="E1718" s="39" t="s">
        <v>1335</v>
      </c>
      <c r="F1718" s="99"/>
      <c r="G1718" s="37"/>
      <c r="H1718" s="25"/>
      <c r="I1718" s="37"/>
      <c r="J1718" s="6"/>
      <c r="K1718" s="13"/>
      <c r="L1718" s="13"/>
      <c r="M1718" s="13"/>
      <c r="N1718" s="38"/>
    </row>
    <row r="1719" spans="1:14" customFormat="1" ht="15" x14ac:dyDescent="0.25">
      <c r="A1719" s="54"/>
      <c r="B1719" s="54"/>
      <c r="C1719" s="54"/>
      <c r="D1719" s="54"/>
      <c r="E1719" s="55" t="s">
        <v>1336</v>
      </c>
      <c r="F1719" s="100"/>
      <c r="G1719" s="55"/>
      <c r="H1719" s="56"/>
      <c r="I1719" s="57"/>
      <c r="J1719" s="58"/>
      <c r="K1719" s="59"/>
      <c r="L1719" s="59"/>
      <c r="M1719" s="59"/>
      <c r="N1719" s="60">
        <f>N1711+N1716+N1717</f>
        <v>367683234.31</v>
      </c>
    </row>
    <row r="1720" spans="1:14" customFormat="1" ht="15" x14ac:dyDescent="0.25">
      <c r="A1720" s="18"/>
      <c r="B1720" s="18"/>
      <c r="C1720" s="18"/>
      <c r="D1720" s="18"/>
      <c r="E1720" s="40" t="s">
        <v>1337</v>
      </c>
      <c r="F1720" s="101"/>
      <c r="G1720" s="40"/>
      <c r="H1720" s="25"/>
      <c r="I1720" s="41"/>
      <c r="J1720" s="6"/>
      <c r="K1720" s="13"/>
      <c r="L1720" s="13"/>
      <c r="M1720" s="13"/>
      <c r="N1720" s="38">
        <f>N1719/5</f>
        <v>73536646.859999999</v>
      </c>
    </row>
    <row r="1721" spans="1:14" customFormat="1" ht="15" x14ac:dyDescent="0.25">
      <c r="A1721" s="61"/>
      <c r="B1721" s="61"/>
      <c r="C1721" s="61"/>
      <c r="D1721" s="61"/>
      <c r="E1721" s="62" t="s">
        <v>1338</v>
      </c>
      <c r="F1721" s="102"/>
      <c r="G1721" s="62"/>
      <c r="H1721" s="50"/>
      <c r="I1721" s="63"/>
      <c r="J1721" s="51"/>
      <c r="K1721" s="12"/>
      <c r="L1721" s="12"/>
      <c r="M1721" s="12"/>
      <c r="N1721" s="64">
        <f>N1719+N1720</f>
        <v>441219881.17000002</v>
      </c>
    </row>
  </sheetData>
  <autoFilter ref="A10:N1721" xr:uid="{B1A46E00-D745-423D-BF57-49F6FC7B3246}"/>
  <mergeCells count="10">
    <mergeCell ref="A5:N5"/>
    <mergeCell ref="A6:N6"/>
    <mergeCell ref="G8:G9"/>
    <mergeCell ref="A2:N2"/>
    <mergeCell ref="A3:N3"/>
    <mergeCell ref="M8:N8"/>
    <mergeCell ref="A8:A9"/>
    <mergeCell ref="E8:E9"/>
    <mergeCell ref="F8:F9"/>
    <mergeCell ref="H8:I8"/>
  </mergeCells>
  <pageMargins left="0.78740155696868896" right="0.31496062874794001" top="0.31496062874794001" bottom="0.31496062874794001" header="0.19685038924217199" footer="0.19685038924217199"/>
  <pageSetup paperSize="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Смета контракта - Расчет цены к</vt:lpstr>
      <vt:lpstr>'Смета контракта - Расчет цены к'!Заголовки_для_печати</vt:lpstr>
      <vt:lpstr>'Смета контракта - Расчет цены 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Степанюк Вера Олеговна</cp:lastModifiedBy>
  <cp:lastPrinted>2022-03-30T07:35:31Z</cp:lastPrinted>
  <dcterms:created xsi:type="dcterms:W3CDTF">2020-09-30T08:50:27Z</dcterms:created>
  <dcterms:modified xsi:type="dcterms:W3CDTF">2024-04-15T13:12:09Z</dcterms:modified>
</cp:coreProperties>
</file>